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" sheetId="1" state="visible" r:id="rId1"/>
    <sheet name="Resumen" sheetId="2" state="visible" r:id="rId2"/>
    <sheet name="Lista de datos" sheetId="3" state="visible" r:id="rId3"/>
    <sheet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dd/mm/yyyy hh:mm"/>
    <numFmt numFmtId="165" formatCode="dd/mm/yyyy"/>
    <numFmt numFmtId="166" formatCode="#,##0.00;[Red]-#,##0.00;;@"/>
    <numFmt numFmtId="167" formatCode="0.0"/>
    <numFmt numFmtId="168" formatCode="0.0%;&quot;no calculado&quot;;0.0%"/>
    <numFmt numFmtId="169" formatCode="0.0;&quot;no calculado&quot;;0.0"/>
    <numFmt numFmtId="170" formatCode="0;&quot;non calculé&quot;;0"/>
    <numFmt numFmtId="171" formatCode="0;&quot;no calculado&quot;;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FFF8E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4" fillId="0" borderId="0" pivotButton="0" quotePrefix="0" xfId="0"/>
    <xf numFmtId="167" fontId="0" fillId="3" borderId="1" pivotButton="0" quotePrefix="0" xfId="0"/>
    <xf numFmtId="1" fontId="0" fillId="4" borderId="1" pivotButton="0" quotePrefix="0" xfId="0"/>
    <xf numFmtId="168" fontId="0" fillId="4" borderId="1" pivotButton="0" quotePrefix="0" xfId="0"/>
    <xf numFmtId="169" fontId="0" fillId="4" borderId="1" pivotButton="0" quotePrefix="0" xfId="0"/>
    <xf numFmtId="170" fontId="0" fillId="4" borderId="1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71" fontId="0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E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504"/>
  <sheetViews>
    <sheetView workbookViewId="0">
      <pane xSplit="7" ySplit="4" topLeftCell="H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7" customWidth="1" min="2" max="2"/>
    <col width="20" customWidth="1" min="3" max="3"/>
    <col width="16" customWidth="1" min="4" max="4"/>
    <col width="15" customWidth="1" min="5" max="5"/>
    <col width="14" customWidth="1" min="6" max="6"/>
    <col width="14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7" customWidth="1" min="18" max="18"/>
    <col width="12" customWidth="1" min="19" max="19"/>
    <col width="17" customWidth="1" min="20" max="20"/>
    <col width="13" customWidth="1" min="21" max="21"/>
    <col width="11" customWidth="1" min="22" max="22"/>
    <col width="18" customWidth="1" min="23" max="23"/>
    <col width="12" customWidth="1" min="24" max="24"/>
    <col width="9" customWidth="1" min="25" max="25"/>
    <col width="9" customWidth="1" min="26" max="26"/>
    <col width="10" customWidth="1" min="27" max="27"/>
    <col width="8" customWidth="1" min="28" max="28"/>
    <col width="10" customWidth="1" min="29" max="29"/>
    <col width="11" customWidth="1" min="30" max="30"/>
    <col width="10" customWidth="1" min="31" max="31"/>
    <col width="9" customWidth="1" min="32" max="32"/>
  </cols>
  <sheetData>
    <row r="1">
      <c r="A1" s="1" t="inlineStr">
        <is>
          <t>Registro de solicitudes de cotización: recepción, datos completos, plazo y resultado</t>
        </is>
      </c>
    </row>
    <row r="2">
      <c r="A2" s="2" t="inlineStr">
        <is>
          <t>Las celdas amarillas son suyas, una fila por email recibido. Las grises se calculan. Las horas son fecha y hora (05/10/2026 09:40).</t>
        </is>
      </c>
    </row>
    <row r="4" ht="46" customHeight="1">
      <c r="A4" s="3" t="inlineStr">
        <is>
          <t>N.º de solicitud</t>
        </is>
      </c>
      <c r="B4" s="3" t="inlineStr">
        <is>
          <t>Recibida (fecha, hora)</t>
        </is>
      </c>
      <c r="C4" s="3" t="inlineStr">
        <is>
          <t>Cliente</t>
        </is>
      </c>
      <c r="D4" s="3" t="inlineStr">
        <is>
          <t>Tipo</t>
        </is>
      </c>
      <c r="E4" s="3" t="inlineStr">
        <is>
          <t>Modo</t>
        </is>
      </c>
      <c r="F4" s="3" t="inlineStr">
        <is>
          <t>Origen</t>
        </is>
      </c>
      <c r="G4" s="3" t="inlineStr">
        <is>
          <t>Destino</t>
        </is>
      </c>
      <c r="H4" s="3" t="inlineStr">
        <is>
          <t>Direcciones o códigos postales</t>
        </is>
      </c>
      <c r="I4" s="3" t="inlineStr">
        <is>
          <t>Fecha de carga</t>
        </is>
      </c>
      <c r="J4" s="3" t="inlineStr">
        <is>
          <t>Bultos, palets o contenedores</t>
        </is>
      </c>
      <c r="K4" s="3" t="inlineStr">
        <is>
          <t>Dimensiones por bulto</t>
        </is>
      </c>
      <c r="L4" s="3" t="inlineStr">
        <is>
          <t>Peso bruto</t>
        </is>
      </c>
      <c r="M4" s="3" t="inlineStr">
        <is>
          <t>Naturaleza de la mercancía</t>
        </is>
      </c>
      <c r="N4" s="3" t="inlineStr">
        <is>
          <t>Mercancía peligrosa indicada</t>
        </is>
      </c>
      <c r="O4" s="3" t="inlineStr">
        <is>
          <t>Temperatura indicada</t>
        </is>
      </c>
      <c r="P4" s="3" t="inlineStr">
        <is>
          <t>Incoterm y lugar convenido</t>
        </is>
      </c>
      <c r="Q4" s="3" t="inlineStr">
        <is>
          <t>Servicios</t>
        </is>
      </c>
      <c r="R4" s="3" t="inlineStr">
        <is>
          <t>Datos completos (fecha, hora)</t>
        </is>
      </c>
      <c r="S4" s="3" t="inlineStr">
        <is>
          <t>Cotizada por</t>
        </is>
      </c>
      <c r="T4" s="3" t="inlineStr">
        <is>
          <t>Cotización enviada (fecha, hora)</t>
        </is>
      </c>
      <c r="U4" s="3" t="inlineStr">
        <is>
          <t>Válida hasta</t>
        </is>
      </c>
      <c r="V4" s="3" t="inlineStr">
        <is>
          <t>Resultado</t>
        </is>
      </c>
      <c r="W4" s="3" t="inlineStr">
        <is>
          <t>Motivo de pérdida</t>
        </is>
      </c>
      <c r="X4" s="3" t="inlineStr">
        <is>
          <t>Importe cotizado</t>
        </is>
      </c>
      <c r="Y4" s="3" t="inlineStr">
        <is>
          <t>Datos que faltan</t>
        </is>
      </c>
      <c r="Z4" s="3" t="inlineStr">
        <is>
          <t>Comprobaciones sin rellenar</t>
        </is>
      </c>
      <c r="AA4" s="3" t="inlineStr">
        <is>
          <t>Completa al llegar</t>
        </is>
      </c>
      <c r="AB4" s="3" t="inlineStr">
        <is>
          <t>Enviada</t>
        </is>
      </c>
      <c r="AC4" s="3" t="inlineStr">
        <is>
          <t>Horas hasta el envío</t>
        </is>
      </c>
      <c r="AD4" s="3" t="inlineStr">
        <is>
          <t>Horas esperando al cliente</t>
        </is>
      </c>
      <c r="AE4" s="3" t="inlineStr">
        <is>
          <t>Horas del departamento</t>
        </is>
      </c>
      <c r="AF4" s="3" t="inlineStr">
        <is>
          <t>Dentro del objetivo</t>
        </is>
      </c>
    </row>
    <row r="5">
      <c r="A5" s="4" t="n"/>
      <c r="B5" s="5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5" t="n"/>
      <c r="S5" s="4" t="n"/>
      <c r="T5" s="5" t="n"/>
      <c r="U5" s="6" t="n"/>
      <c r="V5" s="4" t="n"/>
      <c r="W5" s="4" t="n"/>
      <c r="X5" s="7" t="n"/>
      <c r="Y5" s="8">
        <f>COUNTIF(H5:Q5,"No")</f>
        <v/>
      </c>
      <c r="Z5" s="8">
        <f>IF(COUNTA(A5:G5)=0,0,10-COUNTA(H5:Q5))</f>
        <v/>
      </c>
      <c r="AA5" s="8">
        <f>AND(ISNUMBER(B5),D5="Solicitud de cotización",Y5=0,Z5=0)</f>
        <v/>
      </c>
      <c r="AB5" s="8">
        <f>IF(AND(ISNUMBER(B5),ISNUMBER(T5)),IF(T5&gt;=B5,1,0),0)</f>
        <v/>
      </c>
      <c r="AC5" s="9">
        <f>IF(AB5=1,(T5-B5)*24,0)</f>
        <v/>
      </c>
      <c r="AD5" s="9">
        <f>IF(AND(AB5=1,ISNUMBER(R5)),IF(R5&gt;B5,(MIN(R5,T5)-B5)*24,0),0)</f>
        <v/>
      </c>
      <c r="AE5" s="9">
        <f>AC5-AD5</f>
        <v/>
      </c>
      <c r="AF5" s="8">
        <f>IF(AND(AB5=1,N('Resumen'!$B$4)&gt;0),IF(AC5&lt;=N('Resumen'!$B$4),1,0),0)</f>
        <v/>
      </c>
    </row>
    <row r="6">
      <c r="A6" s="4" t="n"/>
      <c r="B6" s="5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5" t="n"/>
      <c r="S6" s="4" t="n"/>
      <c r="T6" s="5" t="n"/>
      <c r="U6" s="6" t="n"/>
      <c r="V6" s="4" t="n"/>
      <c r="W6" s="4" t="n"/>
      <c r="X6" s="7" t="n"/>
      <c r="Y6" s="8">
        <f>COUNTIF(H6:Q6,"No")</f>
        <v/>
      </c>
      <c r="Z6" s="8">
        <f>IF(COUNTA(A6:G6)=0,0,10-COUNTA(H6:Q6))</f>
        <v/>
      </c>
      <c r="AA6" s="8">
        <f>AND(ISNUMBER(B6),D6="Solicitud de cotización",Y6=0,Z6=0)</f>
        <v/>
      </c>
      <c r="AB6" s="8">
        <f>IF(AND(ISNUMBER(B6),ISNUMBER(T6)),IF(T6&gt;=B6,1,0),0)</f>
        <v/>
      </c>
      <c r="AC6" s="9">
        <f>IF(AB6=1,(T6-B6)*24,0)</f>
        <v/>
      </c>
      <c r="AD6" s="9">
        <f>IF(AND(AB6=1,ISNUMBER(R6)),IF(R6&gt;B6,(MIN(R6,T6)-B6)*24,0),0)</f>
        <v/>
      </c>
      <c r="AE6" s="9">
        <f>AC6-AD6</f>
        <v/>
      </c>
      <c r="AF6" s="8">
        <f>IF(AND(AB6=1,N('Resumen'!$B$4)&gt;0),IF(AC6&lt;=N('Resumen'!$B$4),1,0),0)</f>
        <v/>
      </c>
    </row>
    <row r="7">
      <c r="A7" s="4" t="n"/>
      <c r="B7" s="5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5" t="n"/>
      <c r="S7" s="4" t="n"/>
      <c r="T7" s="5" t="n"/>
      <c r="U7" s="6" t="n"/>
      <c r="V7" s="4" t="n"/>
      <c r="W7" s="4" t="n"/>
      <c r="X7" s="7" t="n"/>
      <c r="Y7" s="8">
        <f>COUNTIF(H7:Q7,"No")</f>
        <v/>
      </c>
      <c r="Z7" s="8">
        <f>IF(COUNTA(A7:G7)=0,0,10-COUNTA(H7:Q7))</f>
        <v/>
      </c>
      <c r="AA7" s="8">
        <f>AND(ISNUMBER(B7),D7="Solicitud de cotización",Y7=0,Z7=0)</f>
        <v/>
      </c>
      <c r="AB7" s="8">
        <f>IF(AND(ISNUMBER(B7),ISNUMBER(T7)),IF(T7&gt;=B7,1,0),0)</f>
        <v/>
      </c>
      <c r="AC7" s="9">
        <f>IF(AB7=1,(T7-B7)*24,0)</f>
        <v/>
      </c>
      <c r="AD7" s="9">
        <f>IF(AND(AB7=1,ISNUMBER(R7)),IF(R7&gt;B7,(MIN(R7,T7)-B7)*24,0),0)</f>
        <v/>
      </c>
      <c r="AE7" s="9">
        <f>AC7-AD7</f>
        <v/>
      </c>
      <c r="AF7" s="8">
        <f>IF(AND(AB7=1,N('Resumen'!$B$4)&gt;0),IF(AC7&lt;=N('Resumen'!$B$4),1,0),0)</f>
        <v/>
      </c>
    </row>
    <row r="8">
      <c r="A8" s="4" t="n"/>
      <c r="B8" s="5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5" t="n"/>
      <c r="S8" s="4" t="n"/>
      <c r="T8" s="5" t="n"/>
      <c r="U8" s="6" t="n"/>
      <c r="V8" s="4" t="n"/>
      <c r="W8" s="4" t="n"/>
      <c r="X8" s="7" t="n"/>
      <c r="Y8" s="8">
        <f>COUNTIF(H8:Q8,"No")</f>
        <v/>
      </c>
      <c r="Z8" s="8">
        <f>IF(COUNTA(A8:G8)=0,0,10-COUNTA(H8:Q8))</f>
        <v/>
      </c>
      <c r="AA8" s="8">
        <f>AND(ISNUMBER(B8),D8="Solicitud de cotización",Y8=0,Z8=0)</f>
        <v/>
      </c>
      <c r="AB8" s="8">
        <f>IF(AND(ISNUMBER(B8),ISNUMBER(T8)),IF(T8&gt;=B8,1,0),0)</f>
        <v/>
      </c>
      <c r="AC8" s="9">
        <f>IF(AB8=1,(T8-B8)*24,0)</f>
        <v/>
      </c>
      <c r="AD8" s="9">
        <f>IF(AND(AB8=1,ISNUMBER(R8)),IF(R8&gt;B8,(MIN(R8,T8)-B8)*24,0),0)</f>
        <v/>
      </c>
      <c r="AE8" s="9">
        <f>AC8-AD8</f>
        <v/>
      </c>
      <c r="AF8" s="8">
        <f>IF(AND(AB8=1,N('Resumen'!$B$4)&gt;0),IF(AC8&lt;=N('Resumen'!$B$4),1,0),0)</f>
        <v/>
      </c>
    </row>
    <row r="9">
      <c r="A9" s="4" t="n"/>
      <c r="B9" s="5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5" t="n"/>
      <c r="S9" s="4" t="n"/>
      <c r="T9" s="5" t="n"/>
      <c r="U9" s="6" t="n"/>
      <c r="V9" s="4" t="n"/>
      <c r="W9" s="4" t="n"/>
      <c r="X9" s="7" t="n"/>
      <c r="Y9" s="8">
        <f>COUNTIF(H9:Q9,"No")</f>
        <v/>
      </c>
      <c r="Z9" s="8">
        <f>IF(COUNTA(A9:G9)=0,0,10-COUNTA(H9:Q9))</f>
        <v/>
      </c>
      <c r="AA9" s="8">
        <f>AND(ISNUMBER(B9),D9="Solicitud de cotización",Y9=0,Z9=0)</f>
        <v/>
      </c>
      <c r="AB9" s="8">
        <f>IF(AND(ISNUMBER(B9),ISNUMBER(T9)),IF(T9&gt;=B9,1,0),0)</f>
        <v/>
      </c>
      <c r="AC9" s="9">
        <f>IF(AB9=1,(T9-B9)*24,0)</f>
        <v/>
      </c>
      <c r="AD9" s="9">
        <f>IF(AND(AB9=1,ISNUMBER(R9)),IF(R9&gt;B9,(MIN(R9,T9)-B9)*24,0),0)</f>
        <v/>
      </c>
      <c r="AE9" s="9">
        <f>AC9-AD9</f>
        <v/>
      </c>
      <c r="AF9" s="8">
        <f>IF(AND(AB9=1,N('Resumen'!$B$4)&gt;0),IF(AC9&lt;=N('Resumen'!$B$4),1,0),0)</f>
        <v/>
      </c>
    </row>
    <row r="10">
      <c r="A10" s="4" t="n"/>
      <c r="B10" s="5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5" t="n"/>
      <c r="S10" s="4" t="n"/>
      <c r="T10" s="5" t="n"/>
      <c r="U10" s="6" t="n"/>
      <c r="V10" s="4" t="n"/>
      <c r="W10" s="4" t="n"/>
      <c r="X10" s="7" t="n"/>
      <c r="Y10" s="8">
        <f>COUNTIF(H10:Q10,"No")</f>
        <v/>
      </c>
      <c r="Z10" s="8">
        <f>IF(COUNTA(A10:G10)=0,0,10-COUNTA(H10:Q10))</f>
        <v/>
      </c>
      <c r="AA10" s="8">
        <f>AND(ISNUMBER(B10),D10="Solicitud de cotización",Y10=0,Z10=0)</f>
        <v/>
      </c>
      <c r="AB10" s="8">
        <f>IF(AND(ISNUMBER(B10),ISNUMBER(T10)),IF(T10&gt;=B10,1,0),0)</f>
        <v/>
      </c>
      <c r="AC10" s="9">
        <f>IF(AB10=1,(T10-B10)*24,0)</f>
        <v/>
      </c>
      <c r="AD10" s="9">
        <f>IF(AND(AB10=1,ISNUMBER(R10)),IF(R10&gt;B10,(MIN(R10,T10)-B10)*24,0),0)</f>
        <v/>
      </c>
      <c r="AE10" s="9">
        <f>AC10-AD10</f>
        <v/>
      </c>
      <c r="AF10" s="8">
        <f>IF(AND(AB10=1,N('Resumen'!$B$4)&gt;0),IF(AC10&lt;=N('Resumen'!$B$4),1,0),0)</f>
        <v/>
      </c>
    </row>
    <row r="11">
      <c r="A11" s="4" t="n"/>
      <c r="B11" s="5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5" t="n"/>
      <c r="S11" s="4" t="n"/>
      <c r="T11" s="5" t="n"/>
      <c r="U11" s="6" t="n"/>
      <c r="V11" s="4" t="n"/>
      <c r="W11" s="4" t="n"/>
      <c r="X11" s="7" t="n"/>
      <c r="Y11" s="8">
        <f>COUNTIF(H11:Q11,"No")</f>
        <v/>
      </c>
      <c r="Z11" s="8">
        <f>IF(COUNTA(A11:G11)=0,0,10-COUNTA(H11:Q11))</f>
        <v/>
      </c>
      <c r="AA11" s="8">
        <f>AND(ISNUMBER(B11),D11="Solicitud de cotización",Y11=0,Z11=0)</f>
        <v/>
      </c>
      <c r="AB11" s="8">
        <f>IF(AND(ISNUMBER(B11),ISNUMBER(T11)),IF(T11&gt;=B11,1,0),0)</f>
        <v/>
      </c>
      <c r="AC11" s="9">
        <f>IF(AB11=1,(T11-B11)*24,0)</f>
        <v/>
      </c>
      <c r="AD11" s="9">
        <f>IF(AND(AB11=1,ISNUMBER(R11)),IF(R11&gt;B11,(MIN(R11,T11)-B11)*24,0),0)</f>
        <v/>
      </c>
      <c r="AE11" s="9">
        <f>AC11-AD11</f>
        <v/>
      </c>
      <c r="AF11" s="8">
        <f>IF(AND(AB11=1,N('Resumen'!$B$4)&gt;0),IF(AC11&lt;=N('Resumen'!$B$4),1,0),0)</f>
        <v/>
      </c>
    </row>
    <row r="12">
      <c r="A12" s="4" t="n"/>
      <c r="B12" s="5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5" t="n"/>
      <c r="S12" s="4" t="n"/>
      <c r="T12" s="5" t="n"/>
      <c r="U12" s="6" t="n"/>
      <c r="V12" s="4" t="n"/>
      <c r="W12" s="4" t="n"/>
      <c r="X12" s="7" t="n"/>
      <c r="Y12" s="8">
        <f>COUNTIF(H12:Q12,"No")</f>
        <v/>
      </c>
      <c r="Z12" s="8">
        <f>IF(COUNTA(A12:G12)=0,0,10-COUNTA(H12:Q12))</f>
        <v/>
      </c>
      <c r="AA12" s="8">
        <f>AND(ISNUMBER(B12),D12="Solicitud de cotización",Y12=0,Z12=0)</f>
        <v/>
      </c>
      <c r="AB12" s="8">
        <f>IF(AND(ISNUMBER(B12),ISNUMBER(T12)),IF(T12&gt;=B12,1,0),0)</f>
        <v/>
      </c>
      <c r="AC12" s="9">
        <f>IF(AB12=1,(T12-B12)*24,0)</f>
        <v/>
      </c>
      <c r="AD12" s="9">
        <f>IF(AND(AB12=1,ISNUMBER(R12)),IF(R12&gt;B12,(MIN(R12,T12)-B12)*24,0),0)</f>
        <v/>
      </c>
      <c r="AE12" s="9">
        <f>AC12-AD12</f>
        <v/>
      </c>
      <c r="AF12" s="8">
        <f>IF(AND(AB12=1,N('Resumen'!$B$4)&gt;0),IF(AC12&lt;=N('Resumen'!$B$4),1,0),0)</f>
        <v/>
      </c>
    </row>
    <row r="13">
      <c r="A13" s="4" t="n"/>
      <c r="B13" s="5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5" t="n"/>
      <c r="S13" s="4" t="n"/>
      <c r="T13" s="5" t="n"/>
      <c r="U13" s="6" t="n"/>
      <c r="V13" s="4" t="n"/>
      <c r="W13" s="4" t="n"/>
      <c r="X13" s="7" t="n"/>
      <c r="Y13" s="8">
        <f>COUNTIF(H13:Q13,"No")</f>
        <v/>
      </c>
      <c r="Z13" s="8">
        <f>IF(COUNTA(A13:G13)=0,0,10-COUNTA(H13:Q13))</f>
        <v/>
      </c>
      <c r="AA13" s="8">
        <f>AND(ISNUMBER(B13),D13="Solicitud de cotización",Y13=0,Z13=0)</f>
        <v/>
      </c>
      <c r="AB13" s="8">
        <f>IF(AND(ISNUMBER(B13),ISNUMBER(T13)),IF(T13&gt;=B13,1,0),0)</f>
        <v/>
      </c>
      <c r="AC13" s="9">
        <f>IF(AB13=1,(T13-B13)*24,0)</f>
        <v/>
      </c>
      <c r="AD13" s="9">
        <f>IF(AND(AB13=1,ISNUMBER(R13)),IF(R13&gt;B13,(MIN(R13,T13)-B13)*24,0),0)</f>
        <v/>
      </c>
      <c r="AE13" s="9">
        <f>AC13-AD13</f>
        <v/>
      </c>
      <c r="AF13" s="8">
        <f>IF(AND(AB13=1,N('Resumen'!$B$4)&gt;0),IF(AC13&lt;=N('Resumen'!$B$4),1,0),0)</f>
        <v/>
      </c>
    </row>
    <row r="14">
      <c r="A14" s="4" t="n"/>
      <c r="B14" s="5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5" t="n"/>
      <c r="S14" s="4" t="n"/>
      <c r="T14" s="5" t="n"/>
      <c r="U14" s="6" t="n"/>
      <c r="V14" s="4" t="n"/>
      <c r="W14" s="4" t="n"/>
      <c r="X14" s="7" t="n"/>
      <c r="Y14" s="8">
        <f>COUNTIF(H14:Q14,"No")</f>
        <v/>
      </c>
      <c r="Z14" s="8">
        <f>IF(COUNTA(A14:G14)=0,0,10-COUNTA(H14:Q14))</f>
        <v/>
      </c>
      <c r="AA14" s="8">
        <f>AND(ISNUMBER(B14),D14="Solicitud de cotización",Y14=0,Z14=0)</f>
        <v/>
      </c>
      <c r="AB14" s="8">
        <f>IF(AND(ISNUMBER(B14),ISNUMBER(T14)),IF(T14&gt;=B14,1,0),0)</f>
        <v/>
      </c>
      <c r="AC14" s="9">
        <f>IF(AB14=1,(T14-B14)*24,0)</f>
        <v/>
      </c>
      <c r="AD14" s="9">
        <f>IF(AND(AB14=1,ISNUMBER(R14)),IF(R14&gt;B14,(MIN(R14,T14)-B14)*24,0),0)</f>
        <v/>
      </c>
      <c r="AE14" s="9">
        <f>AC14-AD14</f>
        <v/>
      </c>
      <c r="AF14" s="8">
        <f>IF(AND(AB14=1,N('Resumen'!$B$4)&gt;0),IF(AC14&lt;=N('Resumen'!$B$4),1,0),0)</f>
        <v/>
      </c>
    </row>
    <row r="15">
      <c r="A15" s="4" t="n"/>
      <c r="B15" s="5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5" t="n"/>
      <c r="S15" s="4" t="n"/>
      <c r="T15" s="5" t="n"/>
      <c r="U15" s="6" t="n"/>
      <c r="V15" s="4" t="n"/>
      <c r="W15" s="4" t="n"/>
      <c r="X15" s="7" t="n"/>
      <c r="Y15" s="8">
        <f>COUNTIF(H15:Q15,"No")</f>
        <v/>
      </c>
      <c r="Z15" s="8">
        <f>IF(COUNTA(A15:G15)=0,0,10-COUNTA(H15:Q15))</f>
        <v/>
      </c>
      <c r="AA15" s="8">
        <f>AND(ISNUMBER(B15),D15="Solicitud de cotización",Y15=0,Z15=0)</f>
        <v/>
      </c>
      <c r="AB15" s="8">
        <f>IF(AND(ISNUMBER(B15),ISNUMBER(T15)),IF(T15&gt;=B15,1,0),0)</f>
        <v/>
      </c>
      <c r="AC15" s="9">
        <f>IF(AB15=1,(T15-B15)*24,0)</f>
        <v/>
      </c>
      <c r="AD15" s="9">
        <f>IF(AND(AB15=1,ISNUMBER(R15)),IF(R15&gt;B15,(MIN(R15,T15)-B15)*24,0),0)</f>
        <v/>
      </c>
      <c r="AE15" s="9">
        <f>AC15-AD15</f>
        <v/>
      </c>
      <c r="AF15" s="8">
        <f>IF(AND(AB15=1,N('Resumen'!$B$4)&gt;0),IF(AC15&lt;=N('Resumen'!$B$4),1,0),0)</f>
        <v/>
      </c>
    </row>
    <row r="16">
      <c r="A16" s="4" t="n"/>
      <c r="B16" s="5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5" t="n"/>
      <c r="S16" s="4" t="n"/>
      <c r="T16" s="5" t="n"/>
      <c r="U16" s="6" t="n"/>
      <c r="V16" s="4" t="n"/>
      <c r="W16" s="4" t="n"/>
      <c r="X16" s="7" t="n"/>
      <c r="Y16" s="8">
        <f>COUNTIF(H16:Q16,"No")</f>
        <v/>
      </c>
      <c r="Z16" s="8">
        <f>IF(COUNTA(A16:G16)=0,0,10-COUNTA(H16:Q16))</f>
        <v/>
      </c>
      <c r="AA16" s="8">
        <f>AND(ISNUMBER(B16),D16="Solicitud de cotización",Y16=0,Z16=0)</f>
        <v/>
      </c>
      <c r="AB16" s="8">
        <f>IF(AND(ISNUMBER(B16),ISNUMBER(T16)),IF(T16&gt;=B16,1,0),0)</f>
        <v/>
      </c>
      <c r="AC16" s="9">
        <f>IF(AB16=1,(T16-B16)*24,0)</f>
        <v/>
      </c>
      <c r="AD16" s="9">
        <f>IF(AND(AB16=1,ISNUMBER(R16)),IF(R16&gt;B16,(MIN(R16,T16)-B16)*24,0),0)</f>
        <v/>
      </c>
      <c r="AE16" s="9">
        <f>AC16-AD16</f>
        <v/>
      </c>
      <c r="AF16" s="8">
        <f>IF(AND(AB16=1,N('Resumen'!$B$4)&gt;0),IF(AC16&lt;=N('Resumen'!$B$4),1,0),0)</f>
        <v/>
      </c>
    </row>
    <row r="17">
      <c r="A17" s="4" t="n"/>
      <c r="B17" s="5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5" t="n"/>
      <c r="S17" s="4" t="n"/>
      <c r="T17" s="5" t="n"/>
      <c r="U17" s="6" t="n"/>
      <c r="V17" s="4" t="n"/>
      <c r="W17" s="4" t="n"/>
      <c r="X17" s="7" t="n"/>
      <c r="Y17" s="8">
        <f>COUNTIF(H17:Q17,"No")</f>
        <v/>
      </c>
      <c r="Z17" s="8">
        <f>IF(COUNTA(A17:G17)=0,0,10-COUNTA(H17:Q17))</f>
        <v/>
      </c>
      <c r="AA17" s="8">
        <f>AND(ISNUMBER(B17),D17="Solicitud de cotización",Y17=0,Z17=0)</f>
        <v/>
      </c>
      <c r="AB17" s="8">
        <f>IF(AND(ISNUMBER(B17),ISNUMBER(T17)),IF(T17&gt;=B17,1,0),0)</f>
        <v/>
      </c>
      <c r="AC17" s="9">
        <f>IF(AB17=1,(T17-B17)*24,0)</f>
        <v/>
      </c>
      <c r="AD17" s="9">
        <f>IF(AND(AB17=1,ISNUMBER(R17)),IF(R17&gt;B17,(MIN(R17,T17)-B17)*24,0),0)</f>
        <v/>
      </c>
      <c r="AE17" s="9">
        <f>AC17-AD17</f>
        <v/>
      </c>
      <c r="AF17" s="8">
        <f>IF(AND(AB17=1,N('Resumen'!$B$4)&gt;0),IF(AC17&lt;=N('Resumen'!$B$4),1,0),0)</f>
        <v/>
      </c>
    </row>
    <row r="18">
      <c r="A18" s="4" t="n"/>
      <c r="B18" s="5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5" t="n"/>
      <c r="S18" s="4" t="n"/>
      <c r="T18" s="5" t="n"/>
      <c r="U18" s="6" t="n"/>
      <c r="V18" s="4" t="n"/>
      <c r="W18" s="4" t="n"/>
      <c r="X18" s="7" t="n"/>
      <c r="Y18" s="8">
        <f>COUNTIF(H18:Q18,"No")</f>
        <v/>
      </c>
      <c r="Z18" s="8">
        <f>IF(COUNTA(A18:G18)=0,0,10-COUNTA(H18:Q18))</f>
        <v/>
      </c>
      <c r="AA18" s="8">
        <f>AND(ISNUMBER(B18),D18="Solicitud de cotización",Y18=0,Z18=0)</f>
        <v/>
      </c>
      <c r="AB18" s="8">
        <f>IF(AND(ISNUMBER(B18),ISNUMBER(T18)),IF(T18&gt;=B18,1,0),0)</f>
        <v/>
      </c>
      <c r="AC18" s="9">
        <f>IF(AB18=1,(T18-B18)*24,0)</f>
        <v/>
      </c>
      <c r="AD18" s="9">
        <f>IF(AND(AB18=1,ISNUMBER(R18)),IF(R18&gt;B18,(MIN(R18,T18)-B18)*24,0),0)</f>
        <v/>
      </c>
      <c r="AE18" s="9">
        <f>AC18-AD18</f>
        <v/>
      </c>
      <c r="AF18" s="8">
        <f>IF(AND(AB18=1,N('Resumen'!$B$4)&gt;0),IF(AC18&lt;=N('Resumen'!$B$4),1,0),0)</f>
        <v/>
      </c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5" t="n"/>
      <c r="S19" s="4" t="n"/>
      <c r="T19" s="5" t="n"/>
      <c r="U19" s="6" t="n"/>
      <c r="V19" s="4" t="n"/>
      <c r="W19" s="4" t="n"/>
      <c r="X19" s="7" t="n"/>
      <c r="Y19" s="8">
        <f>COUNTIF(H19:Q19,"No")</f>
        <v/>
      </c>
      <c r="Z19" s="8">
        <f>IF(COUNTA(A19:G19)=0,0,10-COUNTA(H19:Q19))</f>
        <v/>
      </c>
      <c r="AA19" s="8">
        <f>AND(ISNUMBER(B19),D19="Solicitud de cotización",Y19=0,Z19=0)</f>
        <v/>
      </c>
      <c r="AB19" s="8">
        <f>IF(AND(ISNUMBER(B19),ISNUMBER(T19)),IF(T19&gt;=B19,1,0),0)</f>
        <v/>
      </c>
      <c r="AC19" s="9">
        <f>IF(AB19=1,(T19-B19)*24,0)</f>
        <v/>
      </c>
      <c r="AD19" s="9">
        <f>IF(AND(AB19=1,ISNUMBER(R19)),IF(R19&gt;B19,(MIN(R19,T19)-B19)*24,0),0)</f>
        <v/>
      </c>
      <c r="AE19" s="9">
        <f>AC19-AD19</f>
        <v/>
      </c>
      <c r="AF19" s="8">
        <f>IF(AND(AB19=1,N('Resumen'!$B$4)&gt;0),IF(AC19&lt;=N('Resumen'!$B$4),1,0),0)</f>
        <v/>
      </c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5" t="n"/>
      <c r="S20" s="4" t="n"/>
      <c r="T20" s="5" t="n"/>
      <c r="U20" s="6" t="n"/>
      <c r="V20" s="4" t="n"/>
      <c r="W20" s="4" t="n"/>
      <c r="X20" s="7" t="n"/>
      <c r="Y20" s="8">
        <f>COUNTIF(H20:Q20,"No")</f>
        <v/>
      </c>
      <c r="Z20" s="8">
        <f>IF(COUNTA(A20:G20)=0,0,10-COUNTA(H20:Q20))</f>
        <v/>
      </c>
      <c r="AA20" s="8">
        <f>AND(ISNUMBER(B20),D20="Solicitud de cotización",Y20=0,Z20=0)</f>
        <v/>
      </c>
      <c r="AB20" s="8">
        <f>IF(AND(ISNUMBER(B20),ISNUMBER(T20)),IF(T20&gt;=B20,1,0),0)</f>
        <v/>
      </c>
      <c r="AC20" s="9">
        <f>IF(AB20=1,(T20-B20)*24,0)</f>
        <v/>
      </c>
      <c r="AD20" s="9">
        <f>IF(AND(AB20=1,ISNUMBER(R20)),IF(R20&gt;B20,(MIN(R20,T20)-B20)*24,0),0)</f>
        <v/>
      </c>
      <c r="AE20" s="9">
        <f>AC20-AD20</f>
        <v/>
      </c>
      <c r="AF20" s="8">
        <f>IF(AND(AB20=1,N('Resumen'!$B$4)&gt;0),IF(AC20&lt;=N('Resumen'!$B$4),1,0),0)</f>
        <v/>
      </c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5" t="n"/>
      <c r="S21" s="4" t="n"/>
      <c r="T21" s="5" t="n"/>
      <c r="U21" s="6" t="n"/>
      <c r="V21" s="4" t="n"/>
      <c r="W21" s="4" t="n"/>
      <c r="X21" s="7" t="n"/>
      <c r="Y21" s="8">
        <f>COUNTIF(H21:Q21,"No")</f>
        <v/>
      </c>
      <c r="Z21" s="8">
        <f>IF(COUNTA(A21:G21)=0,0,10-COUNTA(H21:Q21))</f>
        <v/>
      </c>
      <c r="AA21" s="8">
        <f>AND(ISNUMBER(B21),D21="Solicitud de cotización",Y21=0,Z21=0)</f>
        <v/>
      </c>
      <c r="AB21" s="8">
        <f>IF(AND(ISNUMBER(B21),ISNUMBER(T21)),IF(T21&gt;=B21,1,0),0)</f>
        <v/>
      </c>
      <c r="AC21" s="9">
        <f>IF(AB21=1,(T21-B21)*24,0)</f>
        <v/>
      </c>
      <c r="AD21" s="9">
        <f>IF(AND(AB21=1,ISNUMBER(R21)),IF(R21&gt;B21,(MIN(R21,T21)-B21)*24,0),0)</f>
        <v/>
      </c>
      <c r="AE21" s="9">
        <f>AC21-AD21</f>
        <v/>
      </c>
      <c r="AF21" s="8">
        <f>IF(AND(AB21=1,N('Resumen'!$B$4)&gt;0),IF(AC21&lt;=N('Resumen'!$B$4),1,0),0)</f>
        <v/>
      </c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5" t="n"/>
      <c r="S22" s="4" t="n"/>
      <c r="T22" s="5" t="n"/>
      <c r="U22" s="6" t="n"/>
      <c r="V22" s="4" t="n"/>
      <c r="W22" s="4" t="n"/>
      <c r="X22" s="7" t="n"/>
      <c r="Y22" s="8">
        <f>COUNTIF(H22:Q22,"No")</f>
        <v/>
      </c>
      <c r="Z22" s="8">
        <f>IF(COUNTA(A22:G22)=0,0,10-COUNTA(H22:Q22))</f>
        <v/>
      </c>
      <c r="AA22" s="8">
        <f>AND(ISNUMBER(B22),D22="Solicitud de cotización",Y22=0,Z22=0)</f>
        <v/>
      </c>
      <c r="AB22" s="8">
        <f>IF(AND(ISNUMBER(B22),ISNUMBER(T22)),IF(T22&gt;=B22,1,0),0)</f>
        <v/>
      </c>
      <c r="AC22" s="9">
        <f>IF(AB22=1,(T22-B22)*24,0)</f>
        <v/>
      </c>
      <c r="AD22" s="9">
        <f>IF(AND(AB22=1,ISNUMBER(R22)),IF(R22&gt;B22,(MIN(R22,T22)-B22)*24,0),0)</f>
        <v/>
      </c>
      <c r="AE22" s="9">
        <f>AC22-AD22</f>
        <v/>
      </c>
      <c r="AF22" s="8">
        <f>IF(AND(AB22=1,N('Resumen'!$B$4)&gt;0),IF(AC22&lt;=N('Resumen'!$B$4),1,0),0)</f>
        <v/>
      </c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5" t="n"/>
      <c r="S23" s="4" t="n"/>
      <c r="T23" s="5" t="n"/>
      <c r="U23" s="6" t="n"/>
      <c r="V23" s="4" t="n"/>
      <c r="W23" s="4" t="n"/>
      <c r="X23" s="7" t="n"/>
      <c r="Y23" s="8">
        <f>COUNTIF(H23:Q23,"No")</f>
        <v/>
      </c>
      <c r="Z23" s="8">
        <f>IF(COUNTA(A23:G23)=0,0,10-COUNTA(H23:Q23))</f>
        <v/>
      </c>
      <c r="AA23" s="8">
        <f>AND(ISNUMBER(B23),D23="Solicitud de cotización",Y23=0,Z23=0)</f>
        <v/>
      </c>
      <c r="AB23" s="8">
        <f>IF(AND(ISNUMBER(B23),ISNUMBER(T23)),IF(T23&gt;=B23,1,0),0)</f>
        <v/>
      </c>
      <c r="AC23" s="9">
        <f>IF(AB23=1,(T23-B23)*24,0)</f>
        <v/>
      </c>
      <c r="AD23" s="9">
        <f>IF(AND(AB23=1,ISNUMBER(R23)),IF(R23&gt;B23,(MIN(R23,T23)-B23)*24,0),0)</f>
        <v/>
      </c>
      <c r="AE23" s="9">
        <f>AC23-AD23</f>
        <v/>
      </c>
      <c r="AF23" s="8">
        <f>IF(AND(AB23=1,N('Resumen'!$B$4)&gt;0),IF(AC23&lt;=N('Resumen'!$B$4),1,0),0)</f>
        <v/>
      </c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5" t="n"/>
      <c r="S24" s="4" t="n"/>
      <c r="T24" s="5" t="n"/>
      <c r="U24" s="6" t="n"/>
      <c r="V24" s="4" t="n"/>
      <c r="W24" s="4" t="n"/>
      <c r="X24" s="7" t="n"/>
      <c r="Y24" s="8">
        <f>COUNTIF(H24:Q24,"No")</f>
        <v/>
      </c>
      <c r="Z24" s="8">
        <f>IF(COUNTA(A24:G24)=0,0,10-COUNTA(H24:Q24))</f>
        <v/>
      </c>
      <c r="AA24" s="8">
        <f>AND(ISNUMBER(B24),D24="Solicitud de cotización",Y24=0,Z24=0)</f>
        <v/>
      </c>
      <c r="AB24" s="8">
        <f>IF(AND(ISNUMBER(B24),ISNUMBER(T24)),IF(T24&gt;=B24,1,0),0)</f>
        <v/>
      </c>
      <c r="AC24" s="9">
        <f>IF(AB24=1,(T24-B24)*24,0)</f>
        <v/>
      </c>
      <c r="AD24" s="9">
        <f>IF(AND(AB24=1,ISNUMBER(R24)),IF(R24&gt;B24,(MIN(R24,T24)-B24)*24,0),0)</f>
        <v/>
      </c>
      <c r="AE24" s="9">
        <f>AC24-AD24</f>
        <v/>
      </c>
      <c r="AF24" s="8">
        <f>IF(AND(AB24=1,N('Resumen'!$B$4)&gt;0),IF(AC24&lt;=N('Resumen'!$B$4),1,0),0)</f>
        <v/>
      </c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5" t="n"/>
      <c r="S25" s="4" t="n"/>
      <c r="T25" s="5" t="n"/>
      <c r="U25" s="6" t="n"/>
      <c r="V25" s="4" t="n"/>
      <c r="W25" s="4" t="n"/>
      <c r="X25" s="7" t="n"/>
      <c r="Y25" s="8">
        <f>COUNTIF(H25:Q25,"No")</f>
        <v/>
      </c>
      <c r="Z25" s="8">
        <f>IF(COUNTA(A25:G25)=0,0,10-COUNTA(H25:Q25))</f>
        <v/>
      </c>
      <c r="AA25" s="8">
        <f>AND(ISNUMBER(B25),D25="Solicitud de cotización",Y25=0,Z25=0)</f>
        <v/>
      </c>
      <c r="AB25" s="8">
        <f>IF(AND(ISNUMBER(B25),ISNUMBER(T25)),IF(T25&gt;=B25,1,0),0)</f>
        <v/>
      </c>
      <c r="AC25" s="9">
        <f>IF(AB25=1,(T25-B25)*24,0)</f>
        <v/>
      </c>
      <c r="AD25" s="9">
        <f>IF(AND(AB25=1,ISNUMBER(R25)),IF(R25&gt;B25,(MIN(R25,T25)-B25)*24,0),0)</f>
        <v/>
      </c>
      <c r="AE25" s="9">
        <f>AC25-AD25</f>
        <v/>
      </c>
      <c r="AF25" s="8">
        <f>IF(AND(AB25=1,N('Resumen'!$B$4)&gt;0),IF(AC25&lt;=N('Resumen'!$B$4),1,0),0)</f>
        <v/>
      </c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5" t="n"/>
      <c r="S26" s="4" t="n"/>
      <c r="T26" s="5" t="n"/>
      <c r="U26" s="6" t="n"/>
      <c r="V26" s="4" t="n"/>
      <c r="W26" s="4" t="n"/>
      <c r="X26" s="7" t="n"/>
      <c r="Y26" s="8">
        <f>COUNTIF(H26:Q26,"No")</f>
        <v/>
      </c>
      <c r="Z26" s="8">
        <f>IF(COUNTA(A26:G26)=0,0,10-COUNTA(H26:Q26))</f>
        <v/>
      </c>
      <c r="AA26" s="8">
        <f>AND(ISNUMBER(B26),D26="Solicitud de cotización",Y26=0,Z26=0)</f>
        <v/>
      </c>
      <c r="AB26" s="8">
        <f>IF(AND(ISNUMBER(B26),ISNUMBER(T26)),IF(T26&gt;=B26,1,0),0)</f>
        <v/>
      </c>
      <c r="AC26" s="9">
        <f>IF(AB26=1,(T26-B26)*24,0)</f>
        <v/>
      </c>
      <c r="AD26" s="9">
        <f>IF(AND(AB26=1,ISNUMBER(R26)),IF(R26&gt;B26,(MIN(R26,T26)-B26)*24,0),0)</f>
        <v/>
      </c>
      <c r="AE26" s="9">
        <f>AC26-AD26</f>
        <v/>
      </c>
      <c r="AF26" s="8">
        <f>IF(AND(AB26=1,N('Resumen'!$B$4)&gt;0),IF(AC26&lt;=N('Resumen'!$B$4),1,0),0)</f>
        <v/>
      </c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5" t="n"/>
      <c r="S27" s="4" t="n"/>
      <c r="T27" s="5" t="n"/>
      <c r="U27" s="6" t="n"/>
      <c r="V27" s="4" t="n"/>
      <c r="W27" s="4" t="n"/>
      <c r="X27" s="7" t="n"/>
      <c r="Y27" s="8">
        <f>COUNTIF(H27:Q27,"No")</f>
        <v/>
      </c>
      <c r="Z27" s="8">
        <f>IF(COUNTA(A27:G27)=0,0,10-COUNTA(H27:Q27))</f>
        <v/>
      </c>
      <c r="AA27" s="8">
        <f>AND(ISNUMBER(B27),D27="Solicitud de cotización",Y27=0,Z27=0)</f>
        <v/>
      </c>
      <c r="AB27" s="8">
        <f>IF(AND(ISNUMBER(B27),ISNUMBER(T27)),IF(T27&gt;=B27,1,0),0)</f>
        <v/>
      </c>
      <c r="AC27" s="9">
        <f>IF(AB27=1,(T27-B27)*24,0)</f>
        <v/>
      </c>
      <c r="AD27" s="9">
        <f>IF(AND(AB27=1,ISNUMBER(R27)),IF(R27&gt;B27,(MIN(R27,T27)-B27)*24,0),0)</f>
        <v/>
      </c>
      <c r="AE27" s="9">
        <f>AC27-AD27</f>
        <v/>
      </c>
      <c r="AF27" s="8">
        <f>IF(AND(AB27=1,N('Resumen'!$B$4)&gt;0),IF(AC27&lt;=N('Resumen'!$B$4),1,0),0)</f>
        <v/>
      </c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5" t="n"/>
      <c r="S28" s="4" t="n"/>
      <c r="T28" s="5" t="n"/>
      <c r="U28" s="6" t="n"/>
      <c r="V28" s="4" t="n"/>
      <c r="W28" s="4" t="n"/>
      <c r="X28" s="7" t="n"/>
      <c r="Y28" s="8">
        <f>COUNTIF(H28:Q28,"No")</f>
        <v/>
      </c>
      <c r="Z28" s="8">
        <f>IF(COUNTA(A28:G28)=0,0,10-COUNTA(H28:Q28))</f>
        <v/>
      </c>
      <c r="AA28" s="8">
        <f>AND(ISNUMBER(B28),D28="Solicitud de cotización",Y28=0,Z28=0)</f>
        <v/>
      </c>
      <c r="AB28" s="8">
        <f>IF(AND(ISNUMBER(B28),ISNUMBER(T28)),IF(T28&gt;=B28,1,0),0)</f>
        <v/>
      </c>
      <c r="AC28" s="9">
        <f>IF(AB28=1,(T28-B28)*24,0)</f>
        <v/>
      </c>
      <c r="AD28" s="9">
        <f>IF(AND(AB28=1,ISNUMBER(R28)),IF(R28&gt;B28,(MIN(R28,T28)-B28)*24,0),0)</f>
        <v/>
      </c>
      <c r="AE28" s="9">
        <f>AC28-AD28</f>
        <v/>
      </c>
      <c r="AF28" s="8">
        <f>IF(AND(AB28=1,N('Resumen'!$B$4)&gt;0),IF(AC28&lt;=N('Resumen'!$B$4),1,0),0)</f>
        <v/>
      </c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5" t="n"/>
      <c r="S29" s="4" t="n"/>
      <c r="T29" s="5" t="n"/>
      <c r="U29" s="6" t="n"/>
      <c r="V29" s="4" t="n"/>
      <c r="W29" s="4" t="n"/>
      <c r="X29" s="7" t="n"/>
      <c r="Y29" s="8">
        <f>COUNTIF(H29:Q29,"No")</f>
        <v/>
      </c>
      <c r="Z29" s="8">
        <f>IF(COUNTA(A29:G29)=0,0,10-COUNTA(H29:Q29))</f>
        <v/>
      </c>
      <c r="AA29" s="8">
        <f>AND(ISNUMBER(B29),D29="Solicitud de cotización",Y29=0,Z29=0)</f>
        <v/>
      </c>
      <c r="AB29" s="8">
        <f>IF(AND(ISNUMBER(B29),ISNUMBER(T29)),IF(T29&gt;=B29,1,0),0)</f>
        <v/>
      </c>
      <c r="AC29" s="9">
        <f>IF(AB29=1,(T29-B29)*24,0)</f>
        <v/>
      </c>
      <c r="AD29" s="9">
        <f>IF(AND(AB29=1,ISNUMBER(R29)),IF(R29&gt;B29,(MIN(R29,T29)-B29)*24,0),0)</f>
        <v/>
      </c>
      <c r="AE29" s="9">
        <f>AC29-AD29</f>
        <v/>
      </c>
      <c r="AF29" s="8">
        <f>IF(AND(AB29=1,N('Resumen'!$B$4)&gt;0),IF(AC29&lt;=N('Resumen'!$B$4),1,0),0)</f>
        <v/>
      </c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5" t="n"/>
      <c r="S30" s="4" t="n"/>
      <c r="T30" s="5" t="n"/>
      <c r="U30" s="6" t="n"/>
      <c r="V30" s="4" t="n"/>
      <c r="W30" s="4" t="n"/>
      <c r="X30" s="7" t="n"/>
      <c r="Y30" s="8">
        <f>COUNTIF(H30:Q30,"No")</f>
        <v/>
      </c>
      <c r="Z30" s="8">
        <f>IF(COUNTA(A30:G30)=0,0,10-COUNTA(H30:Q30))</f>
        <v/>
      </c>
      <c r="AA30" s="8">
        <f>AND(ISNUMBER(B30),D30="Solicitud de cotización",Y30=0,Z30=0)</f>
        <v/>
      </c>
      <c r="AB30" s="8">
        <f>IF(AND(ISNUMBER(B30),ISNUMBER(T30)),IF(T30&gt;=B30,1,0),0)</f>
        <v/>
      </c>
      <c r="AC30" s="9">
        <f>IF(AB30=1,(T30-B30)*24,0)</f>
        <v/>
      </c>
      <c r="AD30" s="9">
        <f>IF(AND(AB30=1,ISNUMBER(R30)),IF(R30&gt;B30,(MIN(R30,T30)-B30)*24,0),0)</f>
        <v/>
      </c>
      <c r="AE30" s="9">
        <f>AC30-AD30</f>
        <v/>
      </c>
      <c r="AF30" s="8">
        <f>IF(AND(AB30=1,N('Resumen'!$B$4)&gt;0),IF(AC30&lt;=N('Resumen'!$B$4),1,0),0)</f>
        <v/>
      </c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5" t="n"/>
      <c r="S31" s="4" t="n"/>
      <c r="T31" s="5" t="n"/>
      <c r="U31" s="6" t="n"/>
      <c r="V31" s="4" t="n"/>
      <c r="W31" s="4" t="n"/>
      <c r="X31" s="7" t="n"/>
      <c r="Y31" s="8">
        <f>COUNTIF(H31:Q31,"No")</f>
        <v/>
      </c>
      <c r="Z31" s="8">
        <f>IF(COUNTA(A31:G31)=0,0,10-COUNTA(H31:Q31))</f>
        <v/>
      </c>
      <c r="AA31" s="8">
        <f>AND(ISNUMBER(B31),D31="Solicitud de cotización",Y31=0,Z31=0)</f>
        <v/>
      </c>
      <c r="AB31" s="8">
        <f>IF(AND(ISNUMBER(B31),ISNUMBER(T31)),IF(T31&gt;=B31,1,0),0)</f>
        <v/>
      </c>
      <c r="AC31" s="9">
        <f>IF(AB31=1,(T31-B31)*24,0)</f>
        <v/>
      </c>
      <c r="AD31" s="9">
        <f>IF(AND(AB31=1,ISNUMBER(R31)),IF(R31&gt;B31,(MIN(R31,T31)-B31)*24,0),0)</f>
        <v/>
      </c>
      <c r="AE31" s="9">
        <f>AC31-AD31</f>
        <v/>
      </c>
      <c r="AF31" s="8">
        <f>IF(AND(AB31=1,N('Resumen'!$B$4)&gt;0),IF(AC31&lt;=N('Resumen'!$B$4),1,0),0)</f>
        <v/>
      </c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5" t="n"/>
      <c r="S32" s="4" t="n"/>
      <c r="T32" s="5" t="n"/>
      <c r="U32" s="6" t="n"/>
      <c r="V32" s="4" t="n"/>
      <c r="W32" s="4" t="n"/>
      <c r="X32" s="7" t="n"/>
      <c r="Y32" s="8">
        <f>COUNTIF(H32:Q32,"No")</f>
        <v/>
      </c>
      <c r="Z32" s="8">
        <f>IF(COUNTA(A32:G32)=0,0,10-COUNTA(H32:Q32))</f>
        <v/>
      </c>
      <c r="AA32" s="8">
        <f>AND(ISNUMBER(B32),D32="Solicitud de cotización",Y32=0,Z32=0)</f>
        <v/>
      </c>
      <c r="AB32" s="8">
        <f>IF(AND(ISNUMBER(B32),ISNUMBER(T32)),IF(T32&gt;=B32,1,0),0)</f>
        <v/>
      </c>
      <c r="AC32" s="9">
        <f>IF(AB32=1,(T32-B32)*24,0)</f>
        <v/>
      </c>
      <c r="AD32" s="9">
        <f>IF(AND(AB32=1,ISNUMBER(R32)),IF(R32&gt;B32,(MIN(R32,T32)-B32)*24,0),0)</f>
        <v/>
      </c>
      <c r="AE32" s="9">
        <f>AC32-AD32</f>
        <v/>
      </c>
      <c r="AF32" s="8">
        <f>IF(AND(AB32=1,N('Resumen'!$B$4)&gt;0),IF(AC32&lt;=N('Resumen'!$B$4),1,0),0)</f>
        <v/>
      </c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5" t="n"/>
      <c r="S33" s="4" t="n"/>
      <c r="T33" s="5" t="n"/>
      <c r="U33" s="6" t="n"/>
      <c r="V33" s="4" t="n"/>
      <c r="W33" s="4" t="n"/>
      <c r="X33" s="7" t="n"/>
      <c r="Y33" s="8">
        <f>COUNTIF(H33:Q33,"No")</f>
        <v/>
      </c>
      <c r="Z33" s="8">
        <f>IF(COUNTA(A33:G33)=0,0,10-COUNTA(H33:Q33))</f>
        <v/>
      </c>
      <c r="AA33" s="8">
        <f>AND(ISNUMBER(B33),D33="Solicitud de cotización",Y33=0,Z33=0)</f>
        <v/>
      </c>
      <c r="AB33" s="8">
        <f>IF(AND(ISNUMBER(B33),ISNUMBER(T33)),IF(T33&gt;=B33,1,0),0)</f>
        <v/>
      </c>
      <c r="AC33" s="9">
        <f>IF(AB33=1,(T33-B33)*24,0)</f>
        <v/>
      </c>
      <c r="AD33" s="9">
        <f>IF(AND(AB33=1,ISNUMBER(R33)),IF(R33&gt;B33,(MIN(R33,T33)-B33)*24,0),0)</f>
        <v/>
      </c>
      <c r="AE33" s="9">
        <f>AC33-AD33</f>
        <v/>
      </c>
      <c r="AF33" s="8">
        <f>IF(AND(AB33=1,N('Resumen'!$B$4)&gt;0),IF(AC33&lt;=N('Resumen'!$B$4),1,0),0)</f>
        <v/>
      </c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5" t="n"/>
      <c r="S34" s="4" t="n"/>
      <c r="T34" s="5" t="n"/>
      <c r="U34" s="6" t="n"/>
      <c r="V34" s="4" t="n"/>
      <c r="W34" s="4" t="n"/>
      <c r="X34" s="7" t="n"/>
      <c r="Y34" s="8">
        <f>COUNTIF(H34:Q34,"No")</f>
        <v/>
      </c>
      <c r="Z34" s="8">
        <f>IF(COUNTA(A34:G34)=0,0,10-COUNTA(H34:Q34))</f>
        <v/>
      </c>
      <c r="AA34" s="8">
        <f>AND(ISNUMBER(B34),D34="Solicitud de cotización",Y34=0,Z34=0)</f>
        <v/>
      </c>
      <c r="AB34" s="8">
        <f>IF(AND(ISNUMBER(B34),ISNUMBER(T34)),IF(T34&gt;=B34,1,0),0)</f>
        <v/>
      </c>
      <c r="AC34" s="9">
        <f>IF(AB34=1,(T34-B34)*24,0)</f>
        <v/>
      </c>
      <c r="AD34" s="9">
        <f>IF(AND(AB34=1,ISNUMBER(R34)),IF(R34&gt;B34,(MIN(R34,T34)-B34)*24,0),0)</f>
        <v/>
      </c>
      <c r="AE34" s="9">
        <f>AC34-AD34</f>
        <v/>
      </c>
      <c r="AF34" s="8">
        <f>IF(AND(AB34=1,N('Resumen'!$B$4)&gt;0),IF(AC34&lt;=N('Resumen'!$B$4),1,0),0)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5" t="n"/>
      <c r="S35" s="4" t="n"/>
      <c r="T35" s="5" t="n"/>
      <c r="U35" s="6" t="n"/>
      <c r="V35" s="4" t="n"/>
      <c r="W35" s="4" t="n"/>
      <c r="X35" s="7" t="n"/>
      <c r="Y35" s="8">
        <f>COUNTIF(H35:Q35,"No")</f>
        <v/>
      </c>
      <c r="Z35" s="8">
        <f>IF(COUNTA(A35:G35)=0,0,10-COUNTA(H35:Q35))</f>
        <v/>
      </c>
      <c r="AA35" s="8">
        <f>AND(ISNUMBER(B35),D35="Solicitud de cotización",Y35=0,Z35=0)</f>
        <v/>
      </c>
      <c r="AB35" s="8">
        <f>IF(AND(ISNUMBER(B35),ISNUMBER(T35)),IF(T35&gt;=B35,1,0),0)</f>
        <v/>
      </c>
      <c r="AC35" s="9">
        <f>IF(AB35=1,(T35-B35)*24,0)</f>
        <v/>
      </c>
      <c r="AD35" s="9">
        <f>IF(AND(AB35=1,ISNUMBER(R35)),IF(R35&gt;B35,(MIN(R35,T35)-B35)*24,0),0)</f>
        <v/>
      </c>
      <c r="AE35" s="9">
        <f>AC35-AD35</f>
        <v/>
      </c>
      <c r="AF35" s="8">
        <f>IF(AND(AB35=1,N('Resumen'!$B$4)&gt;0),IF(AC35&lt;=N('Resumen'!$B$4),1,0),0)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5" t="n"/>
      <c r="S36" s="4" t="n"/>
      <c r="T36" s="5" t="n"/>
      <c r="U36" s="6" t="n"/>
      <c r="V36" s="4" t="n"/>
      <c r="W36" s="4" t="n"/>
      <c r="X36" s="7" t="n"/>
      <c r="Y36" s="8">
        <f>COUNTIF(H36:Q36,"No")</f>
        <v/>
      </c>
      <c r="Z36" s="8">
        <f>IF(COUNTA(A36:G36)=0,0,10-COUNTA(H36:Q36))</f>
        <v/>
      </c>
      <c r="AA36" s="8">
        <f>AND(ISNUMBER(B36),D36="Solicitud de cotización",Y36=0,Z36=0)</f>
        <v/>
      </c>
      <c r="AB36" s="8">
        <f>IF(AND(ISNUMBER(B36),ISNUMBER(T36)),IF(T36&gt;=B36,1,0),0)</f>
        <v/>
      </c>
      <c r="AC36" s="9">
        <f>IF(AB36=1,(T36-B36)*24,0)</f>
        <v/>
      </c>
      <c r="AD36" s="9">
        <f>IF(AND(AB36=1,ISNUMBER(R36)),IF(R36&gt;B36,(MIN(R36,T36)-B36)*24,0),0)</f>
        <v/>
      </c>
      <c r="AE36" s="9">
        <f>AC36-AD36</f>
        <v/>
      </c>
      <c r="AF36" s="8">
        <f>IF(AND(AB36=1,N('Resumen'!$B$4)&gt;0),IF(AC36&lt;=N('Resumen'!$B$4),1,0),0)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5" t="n"/>
      <c r="S37" s="4" t="n"/>
      <c r="T37" s="5" t="n"/>
      <c r="U37" s="6" t="n"/>
      <c r="V37" s="4" t="n"/>
      <c r="W37" s="4" t="n"/>
      <c r="X37" s="7" t="n"/>
      <c r="Y37" s="8">
        <f>COUNTIF(H37:Q37,"No")</f>
        <v/>
      </c>
      <c r="Z37" s="8">
        <f>IF(COUNTA(A37:G37)=0,0,10-COUNTA(H37:Q37))</f>
        <v/>
      </c>
      <c r="AA37" s="8">
        <f>AND(ISNUMBER(B37),D37="Solicitud de cotización",Y37=0,Z37=0)</f>
        <v/>
      </c>
      <c r="AB37" s="8">
        <f>IF(AND(ISNUMBER(B37),ISNUMBER(T37)),IF(T37&gt;=B37,1,0),0)</f>
        <v/>
      </c>
      <c r="AC37" s="9">
        <f>IF(AB37=1,(T37-B37)*24,0)</f>
        <v/>
      </c>
      <c r="AD37" s="9">
        <f>IF(AND(AB37=1,ISNUMBER(R37)),IF(R37&gt;B37,(MIN(R37,T37)-B37)*24,0),0)</f>
        <v/>
      </c>
      <c r="AE37" s="9">
        <f>AC37-AD37</f>
        <v/>
      </c>
      <c r="AF37" s="8">
        <f>IF(AND(AB37=1,N('Resumen'!$B$4)&gt;0),IF(AC37&lt;=N('Resumen'!$B$4),1,0),0)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5" t="n"/>
      <c r="S38" s="4" t="n"/>
      <c r="T38" s="5" t="n"/>
      <c r="U38" s="6" t="n"/>
      <c r="V38" s="4" t="n"/>
      <c r="W38" s="4" t="n"/>
      <c r="X38" s="7" t="n"/>
      <c r="Y38" s="8">
        <f>COUNTIF(H38:Q38,"No")</f>
        <v/>
      </c>
      <c r="Z38" s="8">
        <f>IF(COUNTA(A38:G38)=0,0,10-COUNTA(H38:Q38))</f>
        <v/>
      </c>
      <c r="AA38" s="8">
        <f>AND(ISNUMBER(B38),D38="Solicitud de cotización",Y38=0,Z38=0)</f>
        <v/>
      </c>
      <c r="AB38" s="8">
        <f>IF(AND(ISNUMBER(B38),ISNUMBER(T38)),IF(T38&gt;=B38,1,0),0)</f>
        <v/>
      </c>
      <c r="AC38" s="9">
        <f>IF(AB38=1,(T38-B38)*24,0)</f>
        <v/>
      </c>
      <c r="AD38" s="9">
        <f>IF(AND(AB38=1,ISNUMBER(R38)),IF(R38&gt;B38,(MIN(R38,T38)-B38)*24,0),0)</f>
        <v/>
      </c>
      <c r="AE38" s="9">
        <f>AC38-AD38</f>
        <v/>
      </c>
      <c r="AF38" s="8">
        <f>IF(AND(AB38=1,N('Resumen'!$B$4)&gt;0),IF(AC38&lt;=N('Resumen'!$B$4),1,0),0)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5" t="n"/>
      <c r="S39" s="4" t="n"/>
      <c r="T39" s="5" t="n"/>
      <c r="U39" s="6" t="n"/>
      <c r="V39" s="4" t="n"/>
      <c r="W39" s="4" t="n"/>
      <c r="X39" s="7" t="n"/>
      <c r="Y39" s="8">
        <f>COUNTIF(H39:Q39,"No")</f>
        <v/>
      </c>
      <c r="Z39" s="8">
        <f>IF(COUNTA(A39:G39)=0,0,10-COUNTA(H39:Q39))</f>
        <v/>
      </c>
      <c r="AA39" s="8">
        <f>AND(ISNUMBER(B39),D39="Solicitud de cotización",Y39=0,Z39=0)</f>
        <v/>
      </c>
      <c r="AB39" s="8">
        <f>IF(AND(ISNUMBER(B39),ISNUMBER(T39)),IF(T39&gt;=B39,1,0),0)</f>
        <v/>
      </c>
      <c r="AC39" s="9">
        <f>IF(AB39=1,(T39-B39)*24,0)</f>
        <v/>
      </c>
      <c r="AD39" s="9">
        <f>IF(AND(AB39=1,ISNUMBER(R39)),IF(R39&gt;B39,(MIN(R39,T39)-B39)*24,0),0)</f>
        <v/>
      </c>
      <c r="AE39" s="9">
        <f>AC39-AD39</f>
        <v/>
      </c>
      <c r="AF39" s="8">
        <f>IF(AND(AB39=1,N('Resumen'!$B$4)&gt;0),IF(AC39&lt;=N('Resumen'!$B$4),1,0),0)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5" t="n"/>
      <c r="S40" s="4" t="n"/>
      <c r="T40" s="5" t="n"/>
      <c r="U40" s="6" t="n"/>
      <c r="V40" s="4" t="n"/>
      <c r="W40" s="4" t="n"/>
      <c r="X40" s="7" t="n"/>
      <c r="Y40" s="8">
        <f>COUNTIF(H40:Q40,"No")</f>
        <v/>
      </c>
      <c r="Z40" s="8">
        <f>IF(COUNTA(A40:G40)=0,0,10-COUNTA(H40:Q40))</f>
        <v/>
      </c>
      <c r="AA40" s="8">
        <f>AND(ISNUMBER(B40),D40="Solicitud de cotización",Y40=0,Z40=0)</f>
        <v/>
      </c>
      <c r="AB40" s="8">
        <f>IF(AND(ISNUMBER(B40),ISNUMBER(T40)),IF(T40&gt;=B40,1,0),0)</f>
        <v/>
      </c>
      <c r="AC40" s="9">
        <f>IF(AB40=1,(T40-B40)*24,0)</f>
        <v/>
      </c>
      <c r="AD40" s="9">
        <f>IF(AND(AB40=1,ISNUMBER(R40)),IF(R40&gt;B40,(MIN(R40,T40)-B40)*24,0),0)</f>
        <v/>
      </c>
      <c r="AE40" s="9">
        <f>AC40-AD40</f>
        <v/>
      </c>
      <c r="AF40" s="8">
        <f>IF(AND(AB40=1,N('Resumen'!$B$4)&gt;0),IF(AC40&lt;=N('Resumen'!$B$4),1,0),0)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5" t="n"/>
      <c r="S41" s="4" t="n"/>
      <c r="T41" s="5" t="n"/>
      <c r="U41" s="6" t="n"/>
      <c r="V41" s="4" t="n"/>
      <c r="W41" s="4" t="n"/>
      <c r="X41" s="7" t="n"/>
      <c r="Y41" s="8">
        <f>COUNTIF(H41:Q41,"No")</f>
        <v/>
      </c>
      <c r="Z41" s="8">
        <f>IF(COUNTA(A41:G41)=0,0,10-COUNTA(H41:Q41))</f>
        <v/>
      </c>
      <c r="AA41" s="8">
        <f>AND(ISNUMBER(B41),D41="Solicitud de cotización",Y41=0,Z41=0)</f>
        <v/>
      </c>
      <c r="AB41" s="8">
        <f>IF(AND(ISNUMBER(B41),ISNUMBER(T41)),IF(T41&gt;=B41,1,0),0)</f>
        <v/>
      </c>
      <c r="AC41" s="9">
        <f>IF(AB41=1,(T41-B41)*24,0)</f>
        <v/>
      </c>
      <c r="AD41" s="9">
        <f>IF(AND(AB41=1,ISNUMBER(R41)),IF(R41&gt;B41,(MIN(R41,T41)-B41)*24,0),0)</f>
        <v/>
      </c>
      <c r="AE41" s="9">
        <f>AC41-AD41</f>
        <v/>
      </c>
      <c r="AF41" s="8">
        <f>IF(AND(AB41=1,N('Resumen'!$B$4)&gt;0),IF(AC41&lt;=N('Resumen'!$B$4),1,0),0)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5" t="n"/>
      <c r="S42" s="4" t="n"/>
      <c r="T42" s="5" t="n"/>
      <c r="U42" s="6" t="n"/>
      <c r="V42" s="4" t="n"/>
      <c r="W42" s="4" t="n"/>
      <c r="X42" s="7" t="n"/>
      <c r="Y42" s="8">
        <f>COUNTIF(H42:Q42,"No")</f>
        <v/>
      </c>
      <c r="Z42" s="8">
        <f>IF(COUNTA(A42:G42)=0,0,10-COUNTA(H42:Q42))</f>
        <v/>
      </c>
      <c r="AA42" s="8">
        <f>AND(ISNUMBER(B42),D42="Solicitud de cotización",Y42=0,Z42=0)</f>
        <v/>
      </c>
      <c r="AB42" s="8">
        <f>IF(AND(ISNUMBER(B42),ISNUMBER(T42)),IF(T42&gt;=B42,1,0),0)</f>
        <v/>
      </c>
      <c r="AC42" s="9">
        <f>IF(AB42=1,(T42-B42)*24,0)</f>
        <v/>
      </c>
      <c r="AD42" s="9">
        <f>IF(AND(AB42=1,ISNUMBER(R42)),IF(R42&gt;B42,(MIN(R42,T42)-B42)*24,0),0)</f>
        <v/>
      </c>
      <c r="AE42" s="9">
        <f>AC42-AD42</f>
        <v/>
      </c>
      <c r="AF42" s="8">
        <f>IF(AND(AB42=1,N('Resumen'!$B$4)&gt;0),IF(AC42&lt;=N('Resumen'!$B$4),1,0),0)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5" t="n"/>
      <c r="S43" s="4" t="n"/>
      <c r="T43" s="5" t="n"/>
      <c r="U43" s="6" t="n"/>
      <c r="V43" s="4" t="n"/>
      <c r="W43" s="4" t="n"/>
      <c r="X43" s="7" t="n"/>
      <c r="Y43" s="8">
        <f>COUNTIF(H43:Q43,"No")</f>
        <v/>
      </c>
      <c r="Z43" s="8">
        <f>IF(COUNTA(A43:G43)=0,0,10-COUNTA(H43:Q43))</f>
        <v/>
      </c>
      <c r="AA43" s="8">
        <f>AND(ISNUMBER(B43),D43="Solicitud de cotización",Y43=0,Z43=0)</f>
        <v/>
      </c>
      <c r="AB43" s="8">
        <f>IF(AND(ISNUMBER(B43),ISNUMBER(T43)),IF(T43&gt;=B43,1,0),0)</f>
        <v/>
      </c>
      <c r="AC43" s="9">
        <f>IF(AB43=1,(T43-B43)*24,0)</f>
        <v/>
      </c>
      <c r="AD43" s="9">
        <f>IF(AND(AB43=1,ISNUMBER(R43)),IF(R43&gt;B43,(MIN(R43,T43)-B43)*24,0),0)</f>
        <v/>
      </c>
      <c r="AE43" s="9">
        <f>AC43-AD43</f>
        <v/>
      </c>
      <c r="AF43" s="8">
        <f>IF(AND(AB43=1,N('Resumen'!$B$4)&gt;0),IF(AC43&lt;=N('Resumen'!$B$4),1,0),0)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5" t="n"/>
      <c r="S44" s="4" t="n"/>
      <c r="T44" s="5" t="n"/>
      <c r="U44" s="6" t="n"/>
      <c r="V44" s="4" t="n"/>
      <c r="W44" s="4" t="n"/>
      <c r="X44" s="7" t="n"/>
      <c r="Y44" s="8">
        <f>COUNTIF(H44:Q44,"No")</f>
        <v/>
      </c>
      <c r="Z44" s="8">
        <f>IF(COUNTA(A44:G44)=0,0,10-COUNTA(H44:Q44))</f>
        <v/>
      </c>
      <c r="AA44" s="8">
        <f>AND(ISNUMBER(B44),D44="Solicitud de cotización",Y44=0,Z44=0)</f>
        <v/>
      </c>
      <c r="AB44" s="8">
        <f>IF(AND(ISNUMBER(B44),ISNUMBER(T44)),IF(T44&gt;=B44,1,0),0)</f>
        <v/>
      </c>
      <c r="AC44" s="9">
        <f>IF(AB44=1,(T44-B44)*24,0)</f>
        <v/>
      </c>
      <c r="AD44" s="9">
        <f>IF(AND(AB44=1,ISNUMBER(R44)),IF(R44&gt;B44,(MIN(R44,T44)-B44)*24,0),0)</f>
        <v/>
      </c>
      <c r="AE44" s="9">
        <f>AC44-AD44</f>
        <v/>
      </c>
      <c r="AF44" s="8">
        <f>IF(AND(AB44=1,N('Resumen'!$B$4)&gt;0),IF(AC44&lt;=N('Resumen'!$B$4),1,0),0)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5" t="n"/>
      <c r="S45" s="4" t="n"/>
      <c r="T45" s="5" t="n"/>
      <c r="U45" s="6" t="n"/>
      <c r="V45" s="4" t="n"/>
      <c r="W45" s="4" t="n"/>
      <c r="X45" s="7" t="n"/>
      <c r="Y45" s="8">
        <f>COUNTIF(H45:Q45,"No")</f>
        <v/>
      </c>
      <c r="Z45" s="8">
        <f>IF(COUNTA(A45:G45)=0,0,10-COUNTA(H45:Q45))</f>
        <v/>
      </c>
      <c r="AA45" s="8">
        <f>AND(ISNUMBER(B45),D45="Solicitud de cotización",Y45=0,Z45=0)</f>
        <v/>
      </c>
      <c r="AB45" s="8">
        <f>IF(AND(ISNUMBER(B45),ISNUMBER(T45)),IF(T45&gt;=B45,1,0),0)</f>
        <v/>
      </c>
      <c r="AC45" s="9">
        <f>IF(AB45=1,(T45-B45)*24,0)</f>
        <v/>
      </c>
      <c r="AD45" s="9">
        <f>IF(AND(AB45=1,ISNUMBER(R45)),IF(R45&gt;B45,(MIN(R45,T45)-B45)*24,0),0)</f>
        <v/>
      </c>
      <c r="AE45" s="9">
        <f>AC45-AD45</f>
        <v/>
      </c>
      <c r="AF45" s="8">
        <f>IF(AND(AB45=1,N('Resumen'!$B$4)&gt;0),IF(AC45&lt;=N('Resumen'!$B$4),1,0),0)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5" t="n"/>
      <c r="S46" s="4" t="n"/>
      <c r="T46" s="5" t="n"/>
      <c r="U46" s="6" t="n"/>
      <c r="V46" s="4" t="n"/>
      <c r="W46" s="4" t="n"/>
      <c r="X46" s="7" t="n"/>
      <c r="Y46" s="8">
        <f>COUNTIF(H46:Q46,"No")</f>
        <v/>
      </c>
      <c r="Z46" s="8">
        <f>IF(COUNTA(A46:G46)=0,0,10-COUNTA(H46:Q46))</f>
        <v/>
      </c>
      <c r="AA46" s="8">
        <f>AND(ISNUMBER(B46),D46="Solicitud de cotización",Y46=0,Z46=0)</f>
        <v/>
      </c>
      <c r="AB46" s="8">
        <f>IF(AND(ISNUMBER(B46),ISNUMBER(T46)),IF(T46&gt;=B46,1,0),0)</f>
        <v/>
      </c>
      <c r="AC46" s="9">
        <f>IF(AB46=1,(T46-B46)*24,0)</f>
        <v/>
      </c>
      <c r="AD46" s="9">
        <f>IF(AND(AB46=1,ISNUMBER(R46)),IF(R46&gt;B46,(MIN(R46,T46)-B46)*24,0),0)</f>
        <v/>
      </c>
      <c r="AE46" s="9">
        <f>AC46-AD46</f>
        <v/>
      </c>
      <c r="AF46" s="8">
        <f>IF(AND(AB46=1,N('Resumen'!$B$4)&gt;0),IF(AC46&lt;=N('Resumen'!$B$4),1,0),0)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5" t="n"/>
      <c r="S47" s="4" t="n"/>
      <c r="T47" s="5" t="n"/>
      <c r="U47" s="6" t="n"/>
      <c r="V47" s="4" t="n"/>
      <c r="W47" s="4" t="n"/>
      <c r="X47" s="7" t="n"/>
      <c r="Y47" s="8">
        <f>COUNTIF(H47:Q47,"No")</f>
        <v/>
      </c>
      <c r="Z47" s="8">
        <f>IF(COUNTA(A47:G47)=0,0,10-COUNTA(H47:Q47))</f>
        <v/>
      </c>
      <c r="AA47" s="8">
        <f>AND(ISNUMBER(B47),D47="Solicitud de cotización",Y47=0,Z47=0)</f>
        <v/>
      </c>
      <c r="AB47" s="8">
        <f>IF(AND(ISNUMBER(B47),ISNUMBER(T47)),IF(T47&gt;=B47,1,0),0)</f>
        <v/>
      </c>
      <c r="AC47" s="9">
        <f>IF(AB47=1,(T47-B47)*24,0)</f>
        <v/>
      </c>
      <c r="AD47" s="9">
        <f>IF(AND(AB47=1,ISNUMBER(R47)),IF(R47&gt;B47,(MIN(R47,T47)-B47)*24,0),0)</f>
        <v/>
      </c>
      <c r="AE47" s="9">
        <f>AC47-AD47</f>
        <v/>
      </c>
      <c r="AF47" s="8">
        <f>IF(AND(AB47=1,N('Resumen'!$B$4)&gt;0),IF(AC47&lt;=N('Resumen'!$B$4),1,0),0)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5" t="n"/>
      <c r="S48" s="4" t="n"/>
      <c r="T48" s="5" t="n"/>
      <c r="U48" s="6" t="n"/>
      <c r="V48" s="4" t="n"/>
      <c r="W48" s="4" t="n"/>
      <c r="X48" s="7" t="n"/>
      <c r="Y48" s="8">
        <f>COUNTIF(H48:Q48,"No")</f>
        <v/>
      </c>
      <c r="Z48" s="8">
        <f>IF(COUNTA(A48:G48)=0,0,10-COUNTA(H48:Q48))</f>
        <v/>
      </c>
      <c r="AA48" s="8">
        <f>AND(ISNUMBER(B48),D48="Solicitud de cotización",Y48=0,Z48=0)</f>
        <v/>
      </c>
      <c r="AB48" s="8">
        <f>IF(AND(ISNUMBER(B48),ISNUMBER(T48)),IF(T48&gt;=B48,1,0),0)</f>
        <v/>
      </c>
      <c r="AC48" s="9">
        <f>IF(AB48=1,(T48-B48)*24,0)</f>
        <v/>
      </c>
      <c r="AD48" s="9">
        <f>IF(AND(AB48=1,ISNUMBER(R48)),IF(R48&gt;B48,(MIN(R48,T48)-B48)*24,0),0)</f>
        <v/>
      </c>
      <c r="AE48" s="9">
        <f>AC48-AD48</f>
        <v/>
      </c>
      <c r="AF48" s="8">
        <f>IF(AND(AB48=1,N('Resumen'!$B$4)&gt;0),IF(AC48&lt;=N('Resumen'!$B$4),1,0),0)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5" t="n"/>
      <c r="S49" s="4" t="n"/>
      <c r="T49" s="5" t="n"/>
      <c r="U49" s="6" t="n"/>
      <c r="V49" s="4" t="n"/>
      <c r="W49" s="4" t="n"/>
      <c r="X49" s="7" t="n"/>
      <c r="Y49" s="8">
        <f>COUNTIF(H49:Q49,"No")</f>
        <v/>
      </c>
      <c r="Z49" s="8">
        <f>IF(COUNTA(A49:G49)=0,0,10-COUNTA(H49:Q49))</f>
        <v/>
      </c>
      <c r="AA49" s="8">
        <f>AND(ISNUMBER(B49),D49="Solicitud de cotización",Y49=0,Z49=0)</f>
        <v/>
      </c>
      <c r="AB49" s="8">
        <f>IF(AND(ISNUMBER(B49),ISNUMBER(T49)),IF(T49&gt;=B49,1,0),0)</f>
        <v/>
      </c>
      <c r="AC49" s="9">
        <f>IF(AB49=1,(T49-B49)*24,0)</f>
        <v/>
      </c>
      <c r="AD49" s="9">
        <f>IF(AND(AB49=1,ISNUMBER(R49)),IF(R49&gt;B49,(MIN(R49,T49)-B49)*24,0),0)</f>
        <v/>
      </c>
      <c r="AE49" s="9">
        <f>AC49-AD49</f>
        <v/>
      </c>
      <c r="AF49" s="8">
        <f>IF(AND(AB49=1,N('Resumen'!$B$4)&gt;0),IF(AC49&lt;=N('Resumen'!$B$4),1,0),0)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5" t="n"/>
      <c r="S50" s="4" t="n"/>
      <c r="T50" s="5" t="n"/>
      <c r="U50" s="6" t="n"/>
      <c r="V50" s="4" t="n"/>
      <c r="W50" s="4" t="n"/>
      <c r="X50" s="7" t="n"/>
      <c r="Y50" s="8">
        <f>COUNTIF(H50:Q50,"No")</f>
        <v/>
      </c>
      <c r="Z50" s="8">
        <f>IF(COUNTA(A50:G50)=0,0,10-COUNTA(H50:Q50))</f>
        <v/>
      </c>
      <c r="AA50" s="8">
        <f>AND(ISNUMBER(B50),D50="Solicitud de cotización",Y50=0,Z50=0)</f>
        <v/>
      </c>
      <c r="AB50" s="8">
        <f>IF(AND(ISNUMBER(B50),ISNUMBER(T50)),IF(T50&gt;=B50,1,0),0)</f>
        <v/>
      </c>
      <c r="AC50" s="9">
        <f>IF(AB50=1,(T50-B50)*24,0)</f>
        <v/>
      </c>
      <c r="AD50" s="9">
        <f>IF(AND(AB50=1,ISNUMBER(R50)),IF(R50&gt;B50,(MIN(R50,T50)-B50)*24,0),0)</f>
        <v/>
      </c>
      <c r="AE50" s="9">
        <f>AC50-AD50</f>
        <v/>
      </c>
      <c r="AF50" s="8">
        <f>IF(AND(AB50=1,N('Resumen'!$B$4)&gt;0),IF(AC50&lt;=N('Resumen'!$B$4),1,0),0)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5" t="n"/>
      <c r="S51" s="4" t="n"/>
      <c r="T51" s="5" t="n"/>
      <c r="U51" s="6" t="n"/>
      <c r="V51" s="4" t="n"/>
      <c r="W51" s="4" t="n"/>
      <c r="X51" s="7" t="n"/>
      <c r="Y51" s="8">
        <f>COUNTIF(H51:Q51,"No")</f>
        <v/>
      </c>
      <c r="Z51" s="8">
        <f>IF(COUNTA(A51:G51)=0,0,10-COUNTA(H51:Q51))</f>
        <v/>
      </c>
      <c r="AA51" s="8">
        <f>AND(ISNUMBER(B51),D51="Solicitud de cotización",Y51=0,Z51=0)</f>
        <v/>
      </c>
      <c r="AB51" s="8">
        <f>IF(AND(ISNUMBER(B51),ISNUMBER(T51)),IF(T51&gt;=B51,1,0),0)</f>
        <v/>
      </c>
      <c r="AC51" s="9">
        <f>IF(AB51=1,(T51-B51)*24,0)</f>
        <v/>
      </c>
      <c r="AD51" s="9">
        <f>IF(AND(AB51=1,ISNUMBER(R51)),IF(R51&gt;B51,(MIN(R51,T51)-B51)*24,0),0)</f>
        <v/>
      </c>
      <c r="AE51" s="9">
        <f>AC51-AD51</f>
        <v/>
      </c>
      <c r="AF51" s="8">
        <f>IF(AND(AB51=1,N('Resumen'!$B$4)&gt;0),IF(AC51&lt;=N('Resumen'!$B$4),1,0),0)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5" t="n"/>
      <c r="S52" s="4" t="n"/>
      <c r="T52" s="5" t="n"/>
      <c r="U52" s="6" t="n"/>
      <c r="V52" s="4" t="n"/>
      <c r="W52" s="4" t="n"/>
      <c r="X52" s="7" t="n"/>
      <c r="Y52" s="8">
        <f>COUNTIF(H52:Q52,"No")</f>
        <v/>
      </c>
      <c r="Z52" s="8">
        <f>IF(COUNTA(A52:G52)=0,0,10-COUNTA(H52:Q52))</f>
        <v/>
      </c>
      <c r="AA52" s="8">
        <f>AND(ISNUMBER(B52),D52="Solicitud de cotización",Y52=0,Z52=0)</f>
        <v/>
      </c>
      <c r="AB52" s="8">
        <f>IF(AND(ISNUMBER(B52),ISNUMBER(T52)),IF(T52&gt;=B52,1,0),0)</f>
        <v/>
      </c>
      <c r="AC52" s="9">
        <f>IF(AB52=1,(T52-B52)*24,0)</f>
        <v/>
      </c>
      <c r="AD52" s="9">
        <f>IF(AND(AB52=1,ISNUMBER(R52)),IF(R52&gt;B52,(MIN(R52,T52)-B52)*24,0),0)</f>
        <v/>
      </c>
      <c r="AE52" s="9">
        <f>AC52-AD52</f>
        <v/>
      </c>
      <c r="AF52" s="8">
        <f>IF(AND(AB52=1,N('Resumen'!$B$4)&gt;0),IF(AC52&lt;=N('Resumen'!$B$4),1,0),0)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5" t="n"/>
      <c r="S53" s="4" t="n"/>
      <c r="T53" s="5" t="n"/>
      <c r="U53" s="6" t="n"/>
      <c r="V53" s="4" t="n"/>
      <c r="W53" s="4" t="n"/>
      <c r="X53" s="7" t="n"/>
      <c r="Y53" s="8">
        <f>COUNTIF(H53:Q53,"No")</f>
        <v/>
      </c>
      <c r="Z53" s="8">
        <f>IF(COUNTA(A53:G53)=0,0,10-COUNTA(H53:Q53))</f>
        <v/>
      </c>
      <c r="AA53" s="8">
        <f>AND(ISNUMBER(B53),D53="Solicitud de cotización",Y53=0,Z53=0)</f>
        <v/>
      </c>
      <c r="AB53" s="8">
        <f>IF(AND(ISNUMBER(B53),ISNUMBER(T53)),IF(T53&gt;=B53,1,0),0)</f>
        <v/>
      </c>
      <c r="AC53" s="9">
        <f>IF(AB53=1,(T53-B53)*24,0)</f>
        <v/>
      </c>
      <c r="AD53" s="9">
        <f>IF(AND(AB53=1,ISNUMBER(R53)),IF(R53&gt;B53,(MIN(R53,T53)-B53)*24,0),0)</f>
        <v/>
      </c>
      <c r="AE53" s="9">
        <f>AC53-AD53</f>
        <v/>
      </c>
      <c r="AF53" s="8">
        <f>IF(AND(AB53=1,N('Resumen'!$B$4)&gt;0),IF(AC53&lt;=N('Resumen'!$B$4),1,0),0)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5" t="n"/>
      <c r="S54" s="4" t="n"/>
      <c r="T54" s="5" t="n"/>
      <c r="U54" s="6" t="n"/>
      <c r="V54" s="4" t="n"/>
      <c r="W54" s="4" t="n"/>
      <c r="X54" s="7" t="n"/>
      <c r="Y54" s="8">
        <f>COUNTIF(H54:Q54,"No")</f>
        <v/>
      </c>
      <c r="Z54" s="8">
        <f>IF(COUNTA(A54:G54)=0,0,10-COUNTA(H54:Q54))</f>
        <v/>
      </c>
      <c r="AA54" s="8">
        <f>AND(ISNUMBER(B54),D54="Solicitud de cotización",Y54=0,Z54=0)</f>
        <v/>
      </c>
      <c r="AB54" s="8">
        <f>IF(AND(ISNUMBER(B54),ISNUMBER(T54)),IF(T54&gt;=B54,1,0),0)</f>
        <v/>
      </c>
      <c r="AC54" s="9">
        <f>IF(AB54=1,(T54-B54)*24,0)</f>
        <v/>
      </c>
      <c r="AD54" s="9">
        <f>IF(AND(AB54=1,ISNUMBER(R54)),IF(R54&gt;B54,(MIN(R54,T54)-B54)*24,0),0)</f>
        <v/>
      </c>
      <c r="AE54" s="9">
        <f>AC54-AD54</f>
        <v/>
      </c>
      <c r="AF54" s="8">
        <f>IF(AND(AB54=1,N('Resumen'!$B$4)&gt;0),IF(AC54&lt;=N('Resumen'!$B$4),1,0),0)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5" t="n"/>
      <c r="S55" s="4" t="n"/>
      <c r="T55" s="5" t="n"/>
      <c r="U55" s="6" t="n"/>
      <c r="V55" s="4" t="n"/>
      <c r="W55" s="4" t="n"/>
      <c r="X55" s="7" t="n"/>
      <c r="Y55" s="8">
        <f>COUNTIF(H55:Q55,"No")</f>
        <v/>
      </c>
      <c r="Z55" s="8">
        <f>IF(COUNTA(A55:G55)=0,0,10-COUNTA(H55:Q55))</f>
        <v/>
      </c>
      <c r="AA55" s="8">
        <f>AND(ISNUMBER(B55),D55="Solicitud de cotización",Y55=0,Z55=0)</f>
        <v/>
      </c>
      <c r="AB55" s="8">
        <f>IF(AND(ISNUMBER(B55),ISNUMBER(T55)),IF(T55&gt;=B55,1,0),0)</f>
        <v/>
      </c>
      <c r="AC55" s="9">
        <f>IF(AB55=1,(T55-B55)*24,0)</f>
        <v/>
      </c>
      <c r="AD55" s="9">
        <f>IF(AND(AB55=1,ISNUMBER(R55)),IF(R55&gt;B55,(MIN(R55,T55)-B55)*24,0),0)</f>
        <v/>
      </c>
      <c r="AE55" s="9">
        <f>AC55-AD55</f>
        <v/>
      </c>
      <c r="AF55" s="8">
        <f>IF(AND(AB55=1,N('Resumen'!$B$4)&gt;0),IF(AC55&lt;=N('Resumen'!$B$4),1,0),0)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5" t="n"/>
      <c r="S56" s="4" t="n"/>
      <c r="T56" s="5" t="n"/>
      <c r="U56" s="6" t="n"/>
      <c r="V56" s="4" t="n"/>
      <c r="W56" s="4" t="n"/>
      <c r="X56" s="7" t="n"/>
      <c r="Y56" s="8">
        <f>COUNTIF(H56:Q56,"No")</f>
        <v/>
      </c>
      <c r="Z56" s="8">
        <f>IF(COUNTA(A56:G56)=0,0,10-COUNTA(H56:Q56))</f>
        <v/>
      </c>
      <c r="AA56" s="8">
        <f>AND(ISNUMBER(B56),D56="Solicitud de cotización",Y56=0,Z56=0)</f>
        <v/>
      </c>
      <c r="AB56" s="8">
        <f>IF(AND(ISNUMBER(B56),ISNUMBER(T56)),IF(T56&gt;=B56,1,0),0)</f>
        <v/>
      </c>
      <c r="AC56" s="9">
        <f>IF(AB56=1,(T56-B56)*24,0)</f>
        <v/>
      </c>
      <c r="AD56" s="9">
        <f>IF(AND(AB56=1,ISNUMBER(R56)),IF(R56&gt;B56,(MIN(R56,T56)-B56)*24,0),0)</f>
        <v/>
      </c>
      <c r="AE56" s="9">
        <f>AC56-AD56</f>
        <v/>
      </c>
      <c r="AF56" s="8">
        <f>IF(AND(AB56=1,N('Resumen'!$B$4)&gt;0),IF(AC56&lt;=N('Resumen'!$B$4),1,0),0)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5" t="n"/>
      <c r="S57" s="4" t="n"/>
      <c r="T57" s="5" t="n"/>
      <c r="U57" s="6" t="n"/>
      <c r="V57" s="4" t="n"/>
      <c r="W57" s="4" t="n"/>
      <c r="X57" s="7" t="n"/>
      <c r="Y57" s="8">
        <f>COUNTIF(H57:Q57,"No")</f>
        <v/>
      </c>
      <c r="Z57" s="8">
        <f>IF(COUNTA(A57:G57)=0,0,10-COUNTA(H57:Q57))</f>
        <v/>
      </c>
      <c r="AA57" s="8">
        <f>AND(ISNUMBER(B57),D57="Solicitud de cotización",Y57=0,Z57=0)</f>
        <v/>
      </c>
      <c r="AB57" s="8">
        <f>IF(AND(ISNUMBER(B57),ISNUMBER(T57)),IF(T57&gt;=B57,1,0),0)</f>
        <v/>
      </c>
      <c r="AC57" s="9">
        <f>IF(AB57=1,(T57-B57)*24,0)</f>
        <v/>
      </c>
      <c r="AD57" s="9">
        <f>IF(AND(AB57=1,ISNUMBER(R57)),IF(R57&gt;B57,(MIN(R57,T57)-B57)*24,0),0)</f>
        <v/>
      </c>
      <c r="AE57" s="9">
        <f>AC57-AD57</f>
        <v/>
      </c>
      <c r="AF57" s="8">
        <f>IF(AND(AB57=1,N('Resumen'!$B$4)&gt;0),IF(AC57&lt;=N('Resumen'!$B$4),1,0),0)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5" t="n"/>
      <c r="S58" s="4" t="n"/>
      <c r="T58" s="5" t="n"/>
      <c r="U58" s="6" t="n"/>
      <c r="V58" s="4" t="n"/>
      <c r="W58" s="4" t="n"/>
      <c r="X58" s="7" t="n"/>
      <c r="Y58" s="8">
        <f>COUNTIF(H58:Q58,"No")</f>
        <v/>
      </c>
      <c r="Z58" s="8">
        <f>IF(COUNTA(A58:G58)=0,0,10-COUNTA(H58:Q58))</f>
        <v/>
      </c>
      <c r="AA58" s="8">
        <f>AND(ISNUMBER(B58),D58="Solicitud de cotización",Y58=0,Z58=0)</f>
        <v/>
      </c>
      <c r="AB58" s="8">
        <f>IF(AND(ISNUMBER(B58),ISNUMBER(T58)),IF(T58&gt;=B58,1,0),0)</f>
        <v/>
      </c>
      <c r="AC58" s="9">
        <f>IF(AB58=1,(T58-B58)*24,0)</f>
        <v/>
      </c>
      <c r="AD58" s="9">
        <f>IF(AND(AB58=1,ISNUMBER(R58)),IF(R58&gt;B58,(MIN(R58,T58)-B58)*24,0),0)</f>
        <v/>
      </c>
      <c r="AE58" s="9">
        <f>AC58-AD58</f>
        <v/>
      </c>
      <c r="AF58" s="8">
        <f>IF(AND(AB58=1,N('Resumen'!$B$4)&gt;0),IF(AC58&lt;=N('Resumen'!$B$4),1,0),0)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  <c r="R59" s="5" t="n"/>
      <c r="S59" s="4" t="n"/>
      <c r="T59" s="5" t="n"/>
      <c r="U59" s="6" t="n"/>
      <c r="V59" s="4" t="n"/>
      <c r="W59" s="4" t="n"/>
      <c r="X59" s="7" t="n"/>
      <c r="Y59" s="8">
        <f>COUNTIF(H59:Q59,"No")</f>
        <v/>
      </c>
      <c r="Z59" s="8">
        <f>IF(COUNTA(A59:G59)=0,0,10-COUNTA(H59:Q59))</f>
        <v/>
      </c>
      <c r="AA59" s="8">
        <f>AND(ISNUMBER(B59),D59="Solicitud de cotización",Y59=0,Z59=0)</f>
        <v/>
      </c>
      <c r="AB59" s="8">
        <f>IF(AND(ISNUMBER(B59),ISNUMBER(T59)),IF(T59&gt;=B59,1,0),0)</f>
        <v/>
      </c>
      <c r="AC59" s="9">
        <f>IF(AB59=1,(T59-B59)*24,0)</f>
        <v/>
      </c>
      <c r="AD59" s="9">
        <f>IF(AND(AB59=1,ISNUMBER(R59)),IF(R59&gt;B59,(MIN(R59,T59)-B59)*24,0),0)</f>
        <v/>
      </c>
      <c r="AE59" s="9">
        <f>AC59-AD59</f>
        <v/>
      </c>
      <c r="AF59" s="8">
        <f>IF(AND(AB59=1,N('Resumen'!$B$4)&gt;0),IF(AC59&lt;=N('Resumen'!$B$4),1,0),0)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5" t="n"/>
      <c r="S60" s="4" t="n"/>
      <c r="T60" s="5" t="n"/>
      <c r="U60" s="6" t="n"/>
      <c r="V60" s="4" t="n"/>
      <c r="W60" s="4" t="n"/>
      <c r="X60" s="7" t="n"/>
      <c r="Y60" s="8">
        <f>COUNTIF(H60:Q60,"No")</f>
        <v/>
      </c>
      <c r="Z60" s="8">
        <f>IF(COUNTA(A60:G60)=0,0,10-COUNTA(H60:Q60))</f>
        <v/>
      </c>
      <c r="AA60" s="8">
        <f>AND(ISNUMBER(B60),D60="Solicitud de cotización",Y60=0,Z60=0)</f>
        <v/>
      </c>
      <c r="AB60" s="8">
        <f>IF(AND(ISNUMBER(B60),ISNUMBER(T60)),IF(T60&gt;=B60,1,0),0)</f>
        <v/>
      </c>
      <c r="AC60" s="9">
        <f>IF(AB60=1,(T60-B60)*24,0)</f>
        <v/>
      </c>
      <c r="AD60" s="9">
        <f>IF(AND(AB60=1,ISNUMBER(R60)),IF(R60&gt;B60,(MIN(R60,T60)-B60)*24,0),0)</f>
        <v/>
      </c>
      <c r="AE60" s="9">
        <f>AC60-AD60</f>
        <v/>
      </c>
      <c r="AF60" s="8">
        <f>IF(AND(AB60=1,N('Resumen'!$B$4)&gt;0),IF(AC60&lt;=N('Resumen'!$B$4),1,0),0)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5" t="n"/>
      <c r="S61" s="4" t="n"/>
      <c r="T61" s="5" t="n"/>
      <c r="U61" s="6" t="n"/>
      <c r="V61" s="4" t="n"/>
      <c r="W61" s="4" t="n"/>
      <c r="X61" s="7" t="n"/>
      <c r="Y61" s="8">
        <f>COUNTIF(H61:Q61,"No")</f>
        <v/>
      </c>
      <c r="Z61" s="8">
        <f>IF(COUNTA(A61:G61)=0,0,10-COUNTA(H61:Q61))</f>
        <v/>
      </c>
      <c r="AA61" s="8">
        <f>AND(ISNUMBER(B61),D61="Solicitud de cotización",Y61=0,Z61=0)</f>
        <v/>
      </c>
      <c r="AB61" s="8">
        <f>IF(AND(ISNUMBER(B61),ISNUMBER(T61)),IF(T61&gt;=B61,1,0),0)</f>
        <v/>
      </c>
      <c r="AC61" s="9">
        <f>IF(AB61=1,(T61-B61)*24,0)</f>
        <v/>
      </c>
      <c r="AD61" s="9">
        <f>IF(AND(AB61=1,ISNUMBER(R61)),IF(R61&gt;B61,(MIN(R61,T61)-B61)*24,0),0)</f>
        <v/>
      </c>
      <c r="AE61" s="9">
        <f>AC61-AD61</f>
        <v/>
      </c>
      <c r="AF61" s="8">
        <f>IF(AND(AB61=1,N('Resumen'!$B$4)&gt;0),IF(AC61&lt;=N('Resumen'!$B$4),1,0),0)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5" t="n"/>
      <c r="S62" s="4" t="n"/>
      <c r="T62" s="5" t="n"/>
      <c r="U62" s="6" t="n"/>
      <c r="V62" s="4" t="n"/>
      <c r="W62" s="4" t="n"/>
      <c r="X62" s="7" t="n"/>
      <c r="Y62" s="8">
        <f>COUNTIF(H62:Q62,"No")</f>
        <v/>
      </c>
      <c r="Z62" s="8">
        <f>IF(COUNTA(A62:G62)=0,0,10-COUNTA(H62:Q62))</f>
        <v/>
      </c>
      <c r="AA62" s="8">
        <f>AND(ISNUMBER(B62),D62="Solicitud de cotización",Y62=0,Z62=0)</f>
        <v/>
      </c>
      <c r="AB62" s="8">
        <f>IF(AND(ISNUMBER(B62),ISNUMBER(T62)),IF(T62&gt;=B62,1,0),0)</f>
        <v/>
      </c>
      <c r="AC62" s="9">
        <f>IF(AB62=1,(T62-B62)*24,0)</f>
        <v/>
      </c>
      <c r="AD62" s="9">
        <f>IF(AND(AB62=1,ISNUMBER(R62)),IF(R62&gt;B62,(MIN(R62,T62)-B62)*24,0),0)</f>
        <v/>
      </c>
      <c r="AE62" s="9">
        <f>AC62-AD62</f>
        <v/>
      </c>
      <c r="AF62" s="8">
        <f>IF(AND(AB62=1,N('Resumen'!$B$4)&gt;0),IF(AC62&lt;=N('Resumen'!$B$4),1,0),0)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5" t="n"/>
      <c r="S63" s="4" t="n"/>
      <c r="T63" s="5" t="n"/>
      <c r="U63" s="6" t="n"/>
      <c r="V63" s="4" t="n"/>
      <c r="W63" s="4" t="n"/>
      <c r="X63" s="7" t="n"/>
      <c r="Y63" s="8">
        <f>COUNTIF(H63:Q63,"No")</f>
        <v/>
      </c>
      <c r="Z63" s="8">
        <f>IF(COUNTA(A63:G63)=0,0,10-COUNTA(H63:Q63))</f>
        <v/>
      </c>
      <c r="AA63" s="8">
        <f>AND(ISNUMBER(B63),D63="Solicitud de cotización",Y63=0,Z63=0)</f>
        <v/>
      </c>
      <c r="AB63" s="8">
        <f>IF(AND(ISNUMBER(B63),ISNUMBER(T63)),IF(T63&gt;=B63,1,0),0)</f>
        <v/>
      </c>
      <c r="AC63" s="9">
        <f>IF(AB63=1,(T63-B63)*24,0)</f>
        <v/>
      </c>
      <c r="AD63" s="9">
        <f>IF(AND(AB63=1,ISNUMBER(R63)),IF(R63&gt;B63,(MIN(R63,T63)-B63)*24,0),0)</f>
        <v/>
      </c>
      <c r="AE63" s="9">
        <f>AC63-AD63</f>
        <v/>
      </c>
      <c r="AF63" s="8">
        <f>IF(AND(AB63=1,N('Resumen'!$B$4)&gt;0),IF(AC63&lt;=N('Resumen'!$B$4),1,0),0)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  <c r="R64" s="5" t="n"/>
      <c r="S64" s="4" t="n"/>
      <c r="T64" s="5" t="n"/>
      <c r="U64" s="6" t="n"/>
      <c r="V64" s="4" t="n"/>
      <c r="W64" s="4" t="n"/>
      <c r="X64" s="7" t="n"/>
      <c r="Y64" s="8">
        <f>COUNTIF(H64:Q64,"No")</f>
        <v/>
      </c>
      <c r="Z64" s="8">
        <f>IF(COUNTA(A64:G64)=0,0,10-COUNTA(H64:Q64))</f>
        <v/>
      </c>
      <c r="AA64" s="8">
        <f>AND(ISNUMBER(B64),D64="Solicitud de cotización",Y64=0,Z64=0)</f>
        <v/>
      </c>
      <c r="AB64" s="8">
        <f>IF(AND(ISNUMBER(B64),ISNUMBER(T64)),IF(T64&gt;=B64,1,0),0)</f>
        <v/>
      </c>
      <c r="AC64" s="9">
        <f>IF(AB64=1,(T64-B64)*24,0)</f>
        <v/>
      </c>
      <c r="AD64" s="9">
        <f>IF(AND(AB64=1,ISNUMBER(R64)),IF(R64&gt;B64,(MIN(R64,T64)-B64)*24,0),0)</f>
        <v/>
      </c>
      <c r="AE64" s="9">
        <f>AC64-AD64</f>
        <v/>
      </c>
      <c r="AF64" s="8">
        <f>IF(AND(AB64=1,N('Resumen'!$B$4)&gt;0),IF(AC64&lt;=N('Resumen'!$B$4),1,0),0)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  <c r="R65" s="5" t="n"/>
      <c r="S65" s="4" t="n"/>
      <c r="T65" s="5" t="n"/>
      <c r="U65" s="6" t="n"/>
      <c r="V65" s="4" t="n"/>
      <c r="W65" s="4" t="n"/>
      <c r="X65" s="7" t="n"/>
      <c r="Y65" s="8">
        <f>COUNTIF(H65:Q65,"No")</f>
        <v/>
      </c>
      <c r="Z65" s="8">
        <f>IF(COUNTA(A65:G65)=0,0,10-COUNTA(H65:Q65))</f>
        <v/>
      </c>
      <c r="AA65" s="8">
        <f>AND(ISNUMBER(B65),D65="Solicitud de cotización",Y65=0,Z65=0)</f>
        <v/>
      </c>
      <c r="AB65" s="8">
        <f>IF(AND(ISNUMBER(B65),ISNUMBER(T65)),IF(T65&gt;=B65,1,0),0)</f>
        <v/>
      </c>
      <c r="AC65" s="9">
        <f>IF(AB65=1,(T65-B65)*24,0)</f>
        <v/>
      </c>
      <c r="AD65" s="9">
        <f>IF(AND(AB65=1,ISNUMBER(R65)),IF(R65&gt;B65,(MIN(R65,T65)-B65)*24,0),0)</f>
        <v/>
      </c>
      <c r="AE65" s="9">
        <f>AC65-AD65</f>
        <v/>
      </c>
      <c r="AF65" s="8">
        <f>IF(AND(AB65=1,N('Resumen'!$B$4)&gt;0),IF(AC65&lt;=N('Resumen'!$B$4),1,0),0)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  <c r="R66" s="5" t="n"/>
      <c r="S66" s="4" t="n"/>
      <c r="T66" s="5" t="n"/>
      <c r="U66" s="6" t="n"/>
      <c r="V66" s="4" t="n"/>
      <c r="W66" s="4" t="n"/>
      <c r="X66" s="7" t="n"/>
      <c r="Y66" s="8">
        <f>COUNTIF(H66:Q66,"No")</f>
        <v/>
      </c>
      <c r="Z66" s="8">
        <f>IF(COUNTA(A66:G66)=0,0,10-COUNTA(H66:Q66))</f>
        <v/>
      </c>
      <c r="AA66" s="8">
        <f>AND(ISNUMBER(B66),D66="Solicitud de cotización",Y66=0,Z66=0)</f>
        <v/>
      </c>
      <c r="AB66" s="8">
        <f>IF(AND(ISNUMBER(B66),ISNUMBER(T66)),IF(T66&gt;=B66,1,0),0)</f>
        <v/>
      </c>
      <c r="AC66" s="9">
        <f>IF(AB66=1,(T66-B66)*24,0)</f>
        <v/>
      </c>
      <c r="AD66" s="9">
        <f>IF(AND(AB66=1,ISNUMBER(R66)),IF(R66&gt;B66,(MIN(R66,T66)-B66)*24,0),0)</f>
        <v/>
      </c>
      <c r="AE66" s="9">
        <f>AC66-AD66</f>
        <v/>
      </c>
      <c r="AF66" s="8">
        <f>IF(AND(AB66=1,N('Resumen'!$B$4)&gt;0),IF(AC66&lt;=N('Resumen'!$B$4),1,0),0)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  <c r="R67" s="5" t="n"/>
      <c r="S67" s="4" t="n"/>
      <c r="T67" s="5" t="n"/>
      <c r="U67" s="6" t="n"/>
      <c r="V67" s="4" t="n"/>
      <c r="W67" s="4" t="n"/>
      <c r="X67" s="7" t="n"/>
      <c r="Y67" s="8">
        <f>COUNTIF(H67:Q67,"No")</f>
        <v/>
      </c>
      <c r="Z67" s="8">
        <f>IF(COUNTA(A67:G67)=0,0,10-COUNTA(H67:Q67))</f>
        <v/>
      </c>
      <c r="AA67" s="8">
        <f>AND(ISNUMBER(B67),D67="Solicitud de cotización",Y67=0,Z67=0)</f>
        <v/>
      </c>
      <c r="AB67" s="8">
        <f>IF(AND(ISNUMBER(B67),ISNUMBER(T67)),IF(T67&gt;=B67,1,0),0)</f>
        <v/>
      </c>
      <c r="AC67" s="9">
        <f>IF(AB67=1,(T67-B67)*24,0)</f>
        <v/>
      </c>
      <c r="AD67" s="9">
        <f>IF(AND(AB67=1,ISNUMBER(R67)),IF(R67&gt;B67,(MIN(R67,T67)-B67)*24,0),0)</f>
        <v/>
      </c>
      <c r="AE67" s="9">
        <f>AC67-AD67</f>
        <v/>
      </c>
      <c r="AF67" s="8">
        <f>IF(AND(AB67=1,N('Resumen'!$B$4)&gt;0),IF(AC67&lt;=N('Resumen'!$B$4),1,0),0)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  <c r="R68" s="5" t="n"/>
      <c r="S68" s="4" t="n"/>
      <c r="T68" s="5" t="n"/>
      <c r="U68" s="6" t="n"/>
      <c r="V68" s="4" t="n"/>
      <c r="W68" s="4" t="n"/>
      <c r="X68" s="7" t="n"/>
      <c r="Y68" s="8">
        <f>COUNTIF(H68:Q68,"No")</f>
        <v/>
      </c>
      <c r="Z68" s="8">
        <f>IF(COUNTA(A68:G68)=0,0,10-COUNTA(H68:Q68))</f>
        <v/>
      </c>
      <c r="AA68" s="8">
        <f>AND(ISNUMBER(B68),D68="Solicitud de cotización",Y68=0,Z68=0)</f>
        <v/>
      </c>
      <c r="AB68" s="8">
        <f>IF(AND(ISNUMBER(B68),ISNUMBER(T68)),IF(T68&gt;=B68,1,0),0)</f>
        <v/>
      </c>
      <c r="AC68" s="9">
        <f>IF(AB68=1,(T68-B68)*24,0)</f>
        <v/>
      </c>
      <c r="AD68" s="9">
        <f>IF(AND(AB68=1,ISNUMBER(R68)),IF(R68&gt;B68,(MIN(R68,T68)-B68)*24,0),0)</f>
        <v/>
      </c>
      <c r="AE68" s="9">
        <f>AC68-AD68</f>
        <v/>
      </c>
      <c r="AF68" s="8">
        <f>IF(AND(AB68=1,N('Resumen'!$B$4)&gt;0),IF(AC68&lt;=N('Resumen'!$B$4),1,0),0)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  <c r="R69" s="5" t="n"/>
      <c r="S69" s="4" t="n"/>
      <c r="T69" s="5" t="n"/>
      <c r="U69" s="6" t="n"/>
      <c r="V69" s="4" t="n"/>
      <c r="W69" s="4" t="n"/>
      <c r="X69" s="7" t="n"/>
      <c r="Y69" s="8">
        <f>COUNTIF(H69:Q69,"No")</f>
        <v/>
      </c>
      <c r="Z69" s="8">
        <f>IF(COUNTA(A69:G69)=0,0,10-COUNTA(H69:Q69))</f>
        <v/>
      </c>
      <c r="AA69" s="8">
        <f>AND(ISNUMBER(B69),D69="Solicitud de cotización",Y69=0,Z69=0)</f>
        <v/>
      </c>
      <c r="AB69" s="8">
        <f>IF(AND(ISNUMBER(B69),ISNUMBER(T69)),IF(T69&gt;=B69,1,0),0)</f>
        <v/>
      </c>
      <c r="AC69" s="9">
        <f>IF(AB69=1,(T69-B69)*24,0)</f>
        <v/>
      </c>
      <c r="AD69" s="9">
        <f>IF(AND(AB69=1,ISNUMBER(R69)),IF(R69&gt;B69,(MIN(R69,T69)-B69)*24,0),0)</f>
        <v/>
      </c>
      <c r="AE69" s="9">
        <f>AC69-AD69</f>
        <v/>
      </c>
      <c r="AF69" s="8">
        <f>IF(AND(AB69=1,N('Resumen'!$B$4)&gt;0),IF(AC69&lt;=N('Resumen'!$B$4),1,0),0)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  <c r="R70" s="5" t="n"/>
      <c r="S70" s="4" t="n"/>
      <c r="T70" s="5" t="n"/>
      <c r="U70" s="6" t="n"/>
      <c r="V70" s="4" t="n"/>
      <c r="W70" s="4" t="n"/>
      <c r="X70" s="7" t="n"/>
      <c r="Y70" s="8">
        <f>COUNTIF(H70:Q70,"No")</f>
        <v/>
      </c>
      <c r="Z70" s="8">
        <f>IF(COUNTA(A70:G70)=0,0,10-COUNTA(H70:Q70))</f>
        <v/>
      </c>
      <c r="AA70" s="8">
        <f>AND(ISNUMBER(B70),D70="Solicitud de cotización",Y70=0,Z70=0)</f>
        <v/>
      </c>
      <c r="AB70" s="8">
        <f>IF(AND(ISNUMBER(B70),ISNUMBER(T70)),IF(T70&gt;=B70,1,0),0)</f>
        <v/>
      </c>
      <c r="AC70" s="9">
        <f>IF(AB70=1,(T70-B70)*24,0)</f>
        <v/>
      </c>
      <c r="AD70" s="9">
        <f>IF(AND(AB70=1,ISNUMBER(R70)),IF(R70&gt;B70,(MIN(R70,T70)-B70)*24,0),0)</f>
        <v/>
      </c>
      <c r="AE70" s="9">
        <f>AC70-AD70</f>
        <v/>
      </c>
      <c r="AF70" s="8">
        <f>IF(AND(AB70=1,N('Resumen'!$B$4)&gt;0),IF(AC70&lt;=N('Resumen'!$B$4),1,0),0)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  <c r="R71" s="5" t="n"/>
      <c r="S71" s="4" t="n"/>
      <c r="T71" s="5" t="n"/>
      <c r="U71" s="6" t="n"/>
      <c r="V71" s="4" t="n"/>
      <c r="W71" s="4" t="n"/>
      <c r="X71" s="7" t="n"/>
      <c r="Y71" s="8">
        <f>COUNTIF(H71:Q71,"No")</f>
        <v/>
      </c>
      <c r="Z71" s="8">
        <f>IF(COUNTA(A71:G71)=0,0,10-COUNTA(H71:Q71))</f>
        <v/>
      </c>
      <c r="AA71" s="8">
        <f>AND(ISNUMBER(B71),D71="Solicitud de cotización",Y71=0,Z71=0)</f>
        <v/>
      </c>
      <c r="AB71" s="8">
        <f>IF(AND(ISNUMBER(B71),ISNUMBER(T71)),IF(T71&gt;=B71,1,0),0)</f>
        <v/>
      </c>
      <c r="AC71" s="9">
        <f>IF(AB71=1,(T71-B71)*24,0)</f>
        <v/>
      </c>
      <c r="AD71" s="9">
        <f>IF(AND(AB71=1,ISNUMBER(R71)),IF(R71&gt;B71,(MIN(R71,T71)-B71)*24,0),0)</f>
        <v/>
      </c>
      <c r="AE71" s="9">
        <f>AC71-AD71</f>
        <v/>
      </c>
      <c r="AF71" s="8">
        <f>IF(AND(AB71=1,N('Resumen'!$B$4)&gt;0),IF(AC71&lt;=N('Resumen'!$B$4),1,0),0)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  <c r="R72" s="5" t="n"/>
      <c r="S72" s="4" t="n"/>
      <c r="T72" s="5" t="n"/>
      <c r="U72" s="6" t="n"/>
      <c r="V72" s="4" t="n"/>
      <c r="W72" s="4" t="n"/>
      <c r="X72" s="7" t="n"/>
      <c r="Y72" s="8">
        <f>COUNTIF(H72:Q72,"No")</f>
        <v/>
      </c>
      <c r="Z72" s="8">
        <f>IF(COUNTA(A72:G72)=0,0,10-COUNTA(H72:Q72))</f>
        <v/>
      </c>
      <c r="AA72" s="8">
        <f>AND(ISNUMBER(B72),D72="Solicitud de cotización",Y72=0,Z72=0)</f>
        <v/>
      </c>
      <c r="AB72" s="8">
        <f>IF(AND(ISNUMBER(B72),ISNUMBER(T72)),IF(T72&gt;=B72,1,0),0)</f>
        <v/>
      </c>
      <c r="AC72" s="9">
        <f>IF(AB72=1,(T72-B72)*24,0)</f>
        <v/>
      </c>
      <c r="AD72" s="9">
        <f>IF(AND(AB72=1,ISNUMBER(R72)),IF(R72&gt;B72,(MIN(R72,T72)-B72)*24,0),0)</f>
        <v/>
      </c>
      <c r="AE72" s="9">
        <f>AC72-AD72</f>
        <v/>
      </c>
      <c r="AF72" s="8">
        <f>IF(AND(AB72=1,N('Resumen'!$B$4)&gt;0),IF(AC72&lt;=N('Resumen'!$B$4),1,0),0)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  <c r="R73" s="5" t="n"/>
      <c r="S73" s="4" t="n"/>
      <c r="T73" s="5" t="n"/>
      <c r="U73" s="6" t="n"/>
      <c r="V73" s="4" t="n"/>
      <c r="W73" s="4" t="n"/>
      <c r="X73" s="7" t="n"/>
      <c r="Y73" s="8">
        <f>COUNTIF(H73:Q73,"No")</f>
        <v/>
      </c>
      <c r="Z73" s="8">
        <f>IF(COUNTA(A73:G73)=0,0,10-COUNTA(H73:Q73))</f>
        <v/>
      </c>
      <c r="AA73" s="8">
        <f>AND(ISNUMBER(B73),D73="Solicitud de cotización",Y73=0,Z73=0)</f>
        <v/>
      </c>
      <c r="AB73" s="8">
        <f>IF(AND(ISNUMBER(B73),ISNUMBER(T73)),IF(T73&gt;=B73,1,0),0)</f>
        <v/>
      </c>
      <c r="AC73" s="9">
        <f>IF(AB73=1,(T73-B73)*24,0)</f>
        <v/>
      </c>
      <c r="AD73" s="9">
        <f>IF(AND(AB73=1,ISNUMBER(R73)),IF(R73&gt;B73,(MIN(R73,T73)-B73)*24,0),0)</f>
        <v/>
      </c>
      <c r="AE73" s="9">
        <f>AC73-AD73</f>
        <v/>
      </c>
      <c r="AF73" s="8">
        <f>IF(AND(AB73=1,N('Resumen'!$B$4)&gt;0),IF(AC73&lt;=N('Resumen'!$B$4),1,0),0)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  <c r="R74" s="5" t="n"/>
      <c r="S74" s="4" t="n"/>
      <c r="T74" s="5" t="n"/>
      <c r="U74" s="6" t="n"/>
      <c r="V74" s="4" t="n"/>
      <c r="W74" s="4" t="n"/>
      <c r="X74" s="7" t="n"/>
      <c r="Y74" s="8">
        <f>COUNTIF(H74:Q74,"No")</f>
        <v/>
      </c>
      <c r="Z74" s="8">
        <f>IF(COUNTA(A74:G74)=0,0,10-COUNTA(H74:Q74))</f>
        <v/>
      </c>
      <c r="AA74" s="8">
        <f>AND(ISNUMBER(B74),D74="Solicitud de cotización",Y74=0,Z74=0)</f>
        <v/>
      </c>
      <c r="AB74" s="8">
        <f>IF(AND(ISNUMBER(B74),ISNUMBER(T74)),IF(T74&gt;=B74,1,0),0)</f>
        <v/>
      </c>
      <c r="AC74" s="9">
        <f>IF(AB74=1,(T74-B74)*24,0)</f>
        <v/>
      </c>
      <c r="AD74" s="9">
        <f>IF(AND(AB74=1,ISNUMBER(R74)),IF(R74&gt;B74,(MIN(R74,T74)-B74)*24,0),0)</f>
        <v/>
      </c>
      <c r="AE74" s="9">
        <f>AC74-AD74</f>
        <v/>
      </c>
      <c r="AF74" s="8">
        <f>IF(AND(AB74=1,N('Resumen'!$B$4)&gt;0),IF(AC74&lt;=N('Resumen'!$B$4),1,0),0)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  <c r="R75" s="5" t="n"/>
      <c r="S75" s="4" t="n"/>
      <c r="T75" s="5" t="n"/>
      <c r="U75" s="6" t="n"/>
      <c r="V75" s="4" t="n"/>
      <c r="W75" s="4" t="n"/>
      <c r="X75" s="7" t="n"/>
      <c r="Y75" s="8">
        <f>COUNTIF(H75:Q75,"No")</f>
        <v/>
      </c>
      <c r="Z75" s="8">
        <f>IF(COUNTA(A75:G75)=0,0,10-COUNTA(H75:Q75))</f>
        <v/>
      </c>
      <c r="AA75" s="8">
        <f>AND(ISNUMBER(B75),D75="Solicitud de cotización",Y75=0,Z75=0)</f>
        <v/>
      </c>
      <c r="AB75" s="8">
        <f>IF(AND(ISNUMBER(B75),ISNUMBER(T75)),IF(T75&gt;=B75,1,0),0)</f>
        <v/>
      </c>
      <c r="AC75" s="9">
        <f>IF(AB75=1,(T75-B75)*24,0)</f>
        <v/>
      </c>
      <c r="AD75" s="9">
        <f>IF(AND(AB75=1,ISNUMBER(R75)),IF(R75&gt;B75,(MIN(R75,T75)-B75)*24,0),0)</f>
        <v/>
      </c>
      <c r="AE75" s="9">
        <f>AC75-AD75</f>
        <v/>
      </c>
      <c r="AF75" s="8">
        <f>IF(AND(AB75=1,N('Resumen'!$B$4)&gt;0),IF(AC75&lt;=N('Resumen'!$B$4),1,0),0)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  <c r="R76" s="5" t="n"/>
      <c r="S76" s="4" t="n"/>
      <c r="T76" s="5" t="n"/>
      <c r="U76" s="6" t="n"/>
      <c r="V76" s="4" t="n"/>
      <c r="W76" s="4" t="n"/>
      <c r="X76" s="7" t="n"/>
      <c r="Y76" s="8">
        <f>COUNTIF(H76:Q76,"No")</f>
        <v/>
      </c>
      <c r="Z76" s="8">
        <f>IF(COUNTA(A76:G76)=0,0,10-COUNTA(H76:Q76))</f>
        <v/>
      </c>
      <c r="AA76" s="8">
        <f>AND(ISNUMBER(B76),D76="Solicitud de cotización",Y76=0,Z76=0)</f>
        <v/>
      </c>
      <c r="AB76" s="8">
        <f>IF(AND(ISNUMBER(B76),ISNUMBER(T76)),IF(T76&gt;=B76,1,0),0)</f>
        <v/>
      </c>
      <c r="AC76" s="9">
        <f>IF(AB76=1,(T76-B76)*24,0)</f>
        <v/>
      </c>
      <c r="AD76" s="9">
        <f>IF(AND(AB76=1,ISNUMBER(R76)),IF(R76&gt;B76,(MIN(R76,T76)-B76)*24,0),0)</f>
        <v/>
      </c>
      <c r="AE76" s="9">
        <f>AC76-AD76</f>
        <v/>
      </c>
      <c r="AF76" s="8">
        <f>IF(AND(AB76=1,N('Resumen'!$B$4)&gt;0),IF(AC76&lt;=N('Resumen'!$B$4),1,0),0)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  <c r="Q77" s="4" t="n"/>
      <c r="R77" s="5" t="n"/>
      <c r="S77" s="4" t="n"/>
      <c r="T77" s="5" t="n"/>
      <c r="U77" s="6" t="n"/>
      <c r="V77" s="4" t="n"/>
      <c r="W77" s="4" t="n"/>
      <c r="X77" s="7" t="n"/>
      <c r="Y77" s="8">
        <f>COUNTIF(H77:Q77,"No")</f>
        <v/>
      </c>
      <c r="Z77" s="8">
        <f>IF(COUNTA(A77:G77)=0,0,10-COUNTA(H77:Q77))</f>
        <v/>
      </c>
      <c r="AA77" s="8">
        <f>AND(ISNUMBER(B77),D77="Solicitud de cotización",Y77=0,Z77=0)</f>
        <v/>
      </c>
      <c r="AB77" s="8">
        <f>IF(AND(ISNUMBER(B77),ISNUMBER(T77)),IF(T77&gt;=B77,1,0),0)</f>
        <v/>
      </c>
      <c r="AC77" s="9">
        <f>IF(AB77=1,(T77-B77)*24,0)</f>
        <v/>
      </c>
      <c r="AD77" s="9">
        <f>IF(AND(AB77=1,ISNUMBER(R77)),IF(R77&gt;B77,(MIN(R77,T77)-B77)*24,0),0)</f>
        <v/>
      </c>
      <c r="AE77" s="9">
        <f>AC77-AD77</f>
        <v/>
      </c>
      <c r="AF77" s="8">
        <f>IF(AND(AB77=1,N('Resumen'!$B$4)&gt;0),IF(AC77&lt;=N('Resumen'!$B$4),1,0),0)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  <c r="Q78" s="4" t="n"/>
      <c r="R78" s="5" t="n"/>
      <c r="S78" s="4" t="n"/>
      <c r="T78" s="5" t="n"/>
      <c r="U78" s="6" t="n"/>
      <c r="V78" s="4" t="n"/>
      <c r="W78" s="4" t="n"/>
      <c r="X78" s="7" t="n"/>
      <c r="Y78" s="8">
        <f>COUNTIF(H78:Q78,"No")</f>
        <v/>
      </c>
      <c r="Z78" s="8">
        <f>IF(COUNTA(A78:G78)=0,0,10-COUNTA(H78:Q78))</f>
        <v/>
      </c>
      <c r="AA78" s="8">
        <f>AND(ISNUMBER(B78),D78="Solicitud de cotización",Y78=0,Z78=0)</f>
        <v/>
      </c>
      <c r="AB78" s="8">
        <f>IF(AND(ISNUMBER(B78),ISNUMBER(T78)),IF(T78&gt;=B78,1,0),0)</f>
        <v/>
      </c>
      <c r="AC78" s="9">
        <f>IF(AB78=1,(T78-B78)*24,0)</f>
        <v/>
      </c>
      <c r="AD78" s="9">
        <f>IF(AND(AB78=1,ISNUMBER(R78)),IF(R78&gt;B78,(MIN(R78,T78)-B78)*24,0),0)</f>
        <v/>
      </c>
      <c r="AE78" s="9">
        <f>AC78-AD78</f>
        <v/>
      </c>
      <c r="AF78" s="8">
        <f>IF(AND(AB78=1,N('Resumen'!$B$4)&gt;0),IF(AC78&lt;=N('Resumen'!$B$4),1,0),0)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  <c r="Q79" s="4" t="n"/>
      <c r="R79" s="5" t="n"/>
      <c r="S79" s="4" t="n"/>
      <c r="T79" s="5" t="n"/>
      <c r="U79" s="6" t="n"/>
      <c r="V79" s="4" t="n"/>
      <c r="W79" s="4" t="n"/>
      <c r="X79" s="7" t="n"/>
      <c r="Y79" s="8">
        <f>COUNTIF(H79:Q79,"No")</f>
        <v/>
      </c>
      <c r="Z79" s="8">
        <f>IF(COUNTA(A79:G79)=0,0,10-COUNTA(H79:Q79))</f>
        <v/>
      </c>
      <c r="AA79" s="8">
        <f>AND(ISNUMBER(B79),D79="Solicitud de cotización",Y79=0,Z79=0)</f>
        <v/>
      </c>
      <c r="AB79" s="8">
        <f>IF(AND(ISNUMBER(B79),ISNUMBER(T79)),IF(T79&gt;=B79,1,0),0)</f>
        <v/>
      </c>
      <c r="AC79" s="9">
        <f>IF(AB79=1,(T79-B79)*24,0)</f>
        <v/>
      </c>
      <c r="AD79" s="9">
        <f>IF(AND(AB79=1,ISNUMBER(R79)),IF(R79&gt;B79,(MIN(R79,T79)-B79)*24,0),0)</f>
        <v/>
      </c>
      <c r="AE79" s="9">
        <f>AC79-AD79</f>
        <v/>
      </c>
      <c r="AF79" s="8">
        <f>IF(AND(AB79=1,N('Resumen'!$B$4)&gt;0),IF(AC79&lt;=N('Resumen'!$B$4),1,0),0)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  <c r="P80" s="4" t="n"/>
      <c r="Q80" s="4" t="n"/>
      <c r="R80" s="5" t="n"/>
      <c r="S80" s="4" t="n"/>
      <c r="T80" s="5" t="n"/>
      <c r="U80" s="6" t="n"/>
      <c r="V80" s="4" t="n"/>
      <c r="W80" s="4" t="n"/>
      <c r="X80" s="7" t="n"/>
      <c r="Y80" s="8">
        <f>COUNTIF(H80:Q80,"No")</f>
        <v/>
      </c>
      <c r="Z80" s="8">
        <f>IF(COUNTA(A80:G80)=0,0,10-COUNTA(H80:Q80))</f>
        <v/>
      </c>
      <c r="AA80" s="8">
        <f>AND(ISNUMBER(B80),D80="Solicitud de cotización",Y80=0,Z80=0)</f>
        <v/>
      </c>
      <c r="AB80" s="8">
        <f>IF(AND(ISNUMBER(B80),ISNUMBER(T80)),IF(T80&gt;=B80,1,0),0)</f>
        <v/>
      </c>
      <c r="AC80" s="9">
        <f>IF(AB80=1,(T80-B80)*24,0)</f>
        <v/>
      </c>
      <c r="AD80" s="9">
        <f>IF(AND(AB80=1,ISNUMBER(R80)),IF(R80&gt;B80,(MIN(R80,T80)-B80)*24,0),0)</f>
        <v/>
      </c>
      <c r="AE80" s="9">
        <f>AC80-AD80</f>
        <v/>
      </c>
      <c r="AF80" s="8">
        <f>IF(AND(AB80=1,N('Resumen'!$B$4)&gt;0),IF(AC80&lt;=N('Resumen'!$B$4),1,0),0)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  <c r="P81" s="4" t="n"/>
      <c r="Q81" s="4" t="n"/>
      <c r="R81" s="5" t="n"/>
      <c r="S81" s="4" t="n"/>
      <c r="T81" s="5" t="n"/>
      <c r="U81" s="6" t="n"/>
      <c r="V81" s="4" t="n"/>
      <c r="W81" s="4" t="n"/>
      <c r="X81" s="7" t="n"/>
      <c r="Y81" s="8">
        <f>COUNTIF(H81:Q81,"No")</f>
        <v/>
      </c>
      <c r="Z81" s="8">
        <f>IF(COUNTA(A81:G81)=0,0,10-COUNTA(H81:Q81))</f>
        <v/>
      </c>
      <c r="AA81" s="8">
        <f>AND(ISNUMBER(B81),D81="Solicitud de cotización",Y81=0,Z81=0)</f>
        <v/>
      </c>
      <c r="AB81" s="8">
        <f>IF(AND(ISNUMBER(B81),ISNUMBER(T81)),IF(T81&gt;=B81,1,0),0)</f>
        <v/>
      </c>
      <c r="AC81" s="9">
        <f>IF(AB81=1,(T81-B81)*24,0)</f>
        <v/>
      </c>
      <c r="AD81" s="9">
        <f>IF(AND(AB81=1,ISNUMBER(R81)),IF(R81&gt;B81,(MIN(R81,T81)-B81)*24,0),0)</f>
        <v/>
      </c>
      <c r="AE81" s="9">
        <f>AC81-AD81</f>
        <v/>
      </c>
      <c r="AF81" s="8">
        <f>IF(AND(AB81=1,N('Resumen'!$B$4)&gt;0),IF(AC81&lt;=N('Resumen'!$B$4),1,0),0)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  <c r="P82" s="4" t="n"/>
      <c r="Q82" s="4" t="n"/>
      <c r="R82" s="5" t="n"/>
      <c r="S82" s="4" t="n"/>
      <c r="T82" s="5" t="n"/>
      <c r="U82" s="6" t="n"/>
      <c r="V82" s="4" t="n"/>
      <c r="W82" s="4" t="n"/>
      <c r="X82" s="7" t="n"/>
      <c r="Y82" s="8">
        <f>COUNTIF(H82:Q82,"No")</f>
        <v/>
      </c>
      <c r="Z82" s="8">
        <f>IF(COUNTA(A82:G82)=0,0,10-COUNTA(H82:Q82))</f>
        <v/>
      </c>
      <c r="AA82" s="8">
        <f>AND(ISNUMBER(B82),D82="Solicitud de cotización",Y82=0,Z82=0)</f>
        <v/>
      </c>
      <c r="AB82" s="8">
        <f>IF(AND(ISNUMBER(B82),ISNUMBER(T82)),IF(T82&gt;=B82,1,0),0)</f>
        <v/>
      </c>
      <c r="AC82" s="9">
        <f>IF(AB82=1,(T82-B82)*24,0)</f>
        <v/>
      </c>
      <c r="AD82" s="9">
        <f>IF(AND(AB82=1,ISNUMBER(R82)),IF(R82&gt;B82,(MIN(R82,T82)-B82)*24,0),0)</f>
        <v/>
      </c>
      <c r="AE82" s="9">
        <f>AC82-AD82</f>
        <v/>
      </c>
      <c r="AF82" s="8">
        <f>IF(AND(AB82=1,N('Resumen'!$B$4)&gt;0),IF(AC82&lt;=N('Resumen'!$B$4),1,0),0)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  <c r="P83" s="4" t="n"/>
      <c r="Q83" s="4" t="n"/>
      <c r="R83" s="5" t="n"/>
      <c r="S83" s="4" t="n"/>
      <c r="T83" s="5" t="n"/>
      <c r="U83" s="6" t="n"/>
      <c r="V83" s="4" t="n"/>
      <c r="W83" s="4" t="n"/>
      <c r="X83" s="7" t="n"/>
      <c r="Y83" s="8">
        <f>COUNTIF(H83:Q83,"No")</f>
        <v/>
      </c>
      <c r="Z83" s="8">
        <f>IF(COUNTA(A83:G83)=0,0,10-COUNTA(H83:Q83))</f>
        <v/>
      </c>
      <c r="AA83" s="8">
        <f>AND(ISNUMBER(B83),D83="Solicitud de cotización",Y83=0,Z83=0)</f>
        <v/>
      </c>
      <c r="AB83" s="8">
        <f>IF(AND(ISNUMBER(B83),ISNUMBER(T83)),IF(T83&gt;=B83,1,0),0)</f>
        <v/>
      </c>
      <c r="AC83" s="9">
        <f>IF(AB83=1,(T83-B83)*24,0)</f>
        <v/>
      </c>
      <c r="AD83" s="9">
        <f>IF(AND(AB83=1,ISNUMBER(R83)),IF(R83&gt;B83,(MIN(R83,T83)-B83)*24,0),0)</f>
        <v/>
      </c>
      <c r="AE83" s="9">
        <f>AC83-AD83</f>
        <v/>
      </c>
      <c r="AF83" s="8">
        <f>IF(AND(AB83=1,N('Resumen'!$B$4)&gt;0),IF(AC83&lt;=N('Resumen'!$B$4),1,0),0)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  <c r="P84" s="4" t="n"/>
      <c r="Q84" s="4" t="n"/>
      <c r="R84" s="5" t="n"/>
      <c r="S84" s="4" t="n"/>
      <c r="T84" s="5" t="n"/>
      <c r="U84" s="6" t="n"/>
      <c r="V84" s="4" t="n"/>
      <c r="W84" s="4" t="n"/>
      <c r="X84" s="7" t="n"/>
      <c r="Y84" s="8">
        <f>COUNTIF(H84:Q84,"No")</f>
        <v/>
      </c>
      <c r="Z84" s="8">
        <f>IF(COUNTA(A84:G84)=0,0,10-COUNTA(H84:Q84))</f>
        <v/>
      </c>
      <c r="AA84" s="8">
        <f>AND(ISNUMBER(B84),D84="Solicitud de cotización",Y84=0,Z84=0)</f>
        <v/>
      </c>
      <c r="AB84" s="8">
        <f>IF(AND(ISNUMBER(B84),ISNUMBER(T84)),IF(T84&gt;=B84,1,0),0)</f>
        <v/>
      </c>
      <c r="AC84" s="9">
        <f>IF(AB84=1,(T84-B84)*24,0)</f>
        <v/>
      </c>
      <c r="AD84" s="9">
        <f>IF(AND(AB84=1,ISNUMBER(R84)),IF(R84&gt;B84,(MIN(R84,T84)-B84)*24,0),0)</f>
        <v/>
      </c>
      <c r="AE84" s="9">
        <f>AC84-AD84</f>
        <v/>
      </c>
      <c r="AF84" s="8">
        <f>IF(AND(AB84=1,N('Resumen'!$B$4)&gt;0),IF(AC84&lt;=N('Resumen'!$B$4),1,0),0)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  <c r="P85" s="4" t="n"/>
      <c r="Q85" s="4" t="n"/>
      <c r="R85" s="5" t="n"/>
      <c r="S85" s="4" t="n"/>
      <c r="T85" s="5" t="n"/>
      <c r="U85" s="6" t="n"/>
      <c r="V85" s="4" t="n"/>
      <c r="W85" s="4" t="n"/>
      <c r="X85" s="7" t="n"/>
      <c r="Y85" s="8">
        <f>COUNTIF(H85:Q85,"No")</f>
        <v/>
      </c>
      <c r="Z85" s="8">
        <f>IF(COUNTA(A85:G85)=0,0,10-COUNTA(H85:Q85))</f>
        <v/>
      </c>
      <c r="AA85" s="8">
        <f>AND(ISNUMBER(B85),D85="Solicitud de cotización",Y85=0,Z85=0)</f>
        <v/>
      </c>
      <c r="AB85" s="8">
        <f>IF(AND(ISNUMBER(B85),ISNUMBER(T85)),IF(T85&gt;=B85,1,0),0)</f>
        <v/>
      </c>
      <c r="AC85" s="9">
        <f>IF(AB85=1,(T85-B85)*24,0)</f>
        <v/>
      </c>
      <c r="AD85" s="9">
        <f>IF(AND(AB85=1,ISNUMBER(R85)),IF(R85&gt;B85,(MIN(R85,T85)-B85)*24,0),0)</f>
        <v/>
      </c>
      <c r="AE85" s="9">
        <f>AC85-AD85</f>
        <v/>
      </c>
      <c r="AF85" s="8">
        <f>IF(AND(AB85=1,N('Resumen'!$B$4)&gt;0),IF(AC85&lt;=N('Resumen'!$B$4),1,0),0)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  <c r="P86" s="4" t="n"/>
      <c r="Q86" s="4" t="n"/>
      <c r="R86" s="5" t="n"/>
      <c r="S86" s="4" t="n"/>
      <c r="T86" s="5" t="n"/>
      <c r="U86" s="6" t="n"/>
      <c r="V86" s="4" t="n"/>
      <c r="W86" s="4" t="n"/>
      <c r="X86" s="7" t="n"/>
      <c r="Y86" s="8">
        <f>COUNTIF(H86:Q86,"No")</f>
        <v/>
      </c>
      <c r="Z86" s="8">
        <f>IF(COUNTA(A86:G86)=0,0,10-COUNTA(H86:Q86))</f>
        <v/>
      </c>
      <c r="AA86" s="8">
        <f>AND(ISNUMBER(B86),D86="Solicitud de cotización",Y86=0,Z86=0)</f>
        <v/>
      </c>
      <c r="AB86" s="8">
        <f>IF(AND(ISNUMBER(B86),ISNUMBER(T86)),IF(T86&gt;=B86,1,0),0)</f>
        <v/>
      </c>
      <c r="AC86" s="9">
        <f>IF(AB86=1,(T86-B86)*24,0)</f>
        <v/>
      </c>
      <c r="AD86" s="9">
        <f>IF(AND(AB86=1,ISNUMBER(R86)),IF(R86&gt;B86,(MIN(R86,T86)-B86)*24,0),0)</f>
        <v/>
      </c>
      <c r="AE86" s="9">
        <f>AC86-AD86</f>
        <v/>
      </c>
      <c r="AF86" s="8">
        <f>IF(AND(AB86=1,N('Resumen'!$B$4)&gt;0),IF(AC86&lt;=N('Resumen'!$B$4),1,0),0)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  <c r="P87" s="4" t="n"/>
      <c r="Q87" s="4" t="n"/>
      <c r="R87" s="5" t="n"/>
      <c r="S87" s="4" t="n"/>
      <c r="T87" s="5" t="n"/>
      <c r="U87" s="6" t="n"/>
      <c r="V87" s="4" t="n"/>
      <c r="W87" s="4" t="n"/>
      <c r="X87" s="7" t="n"/>
      <c r="Y87" s="8">
        <f>COUNTIF(H87:Q87,"No")</f>
        <v/>
      </c>
      <c r="Z87" s="8">
        <f>IF(COUNTA(A87:G87)=0,0,10-COUNTA(H87:Q87))</f>
        <v/>
      </c>
      <c r="AA87" s="8">
        <f>AND(ISNUMBER(B87),D87="Solicitud de cotización",Y87=0,Z87=0)</f>
        <v/>
      </c>
      <c r="AB87" s="8">
        <f>IF(AND(ISNUMBER(B87),ISNUMBER(T87)),IF(T87&gt;=B87,1,0),0)</f>
        <v/>
      </c>
      <c r="AC87" s="9">
        <f>IF(AB87=1,(T87-B87)*24,0)</f>
        <v/>
      </c>
      <c r="AD87" s="9">
        <f>IF(AND(AB87=1,ISNUMBER(R87)),IF(R87&gt;B87,(MIN(R87,T87)-B87)*24,0),0)</f>
        <v/>
      </c>
      <c r="AE87" s="9">
        <f>AC87-AD87</f>
        <v/>
      </c>
      <c r="AF87" s="8">
        <f>IF(AND(AB87=1,N('Resumen'!$B$4)&gt;0),IF(AC87&lt;=N('Resumen'!$B$4),1,0),0)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  <c r="P88" s="4" t="n"/>
      <c r="Q88" s="4" t="n"/>
      <c r="R88" s="5" t="n"/>
      <c r="S88" s="4" t="n"/>
      <c r="T88" s="5" t="n"/>
      <c r="U88" s="6" t="n"/>
      <c r="V88" s="4" t="n"/>
      <c r="W88" s="4" t="n"/>
      <c r="X88" s="7" t="n"/>
      <c r="Y88" s="8">
        <f>COUNTIF(H88:Q88,"No")</f>
        <v/>
      </c>
      <c r="Z88" s="8">
        <f>IF(COUNTA(A88:G88)=0,0,10-COUNTA(H88:Q88))</f>
        <v/>
      </c>
      <c r="AA88" s="8">
        <f>AND(ISNUMBER(B88),D88="Solicitud de cotización",Y88=0,Z88=0)</f>
        <v/>
      </c>
      <c r="AB88" s="8">
        <f>IF(AND(ISNUMBER(B88),ISNUMBER(T88)),IF(T88&gt;=B88,1,0),0)</f>
        <v/>
      </c>
      <c r="AC88" s="9">
        <f>IF(AB88=1,(T88-B88)*24,0)</f>
        <v/>
      </c>
      <c r="AD88" s="9">
        <f>IF(AND(AB88=1,ISNUMBER(R88)),IF(R88&gt;B88,(MIN(R88,T88)-B88)*24,0),0)</f>
        <v/>
      </c>
      <c r="AE88" s="9">
        <f>AC88-AD88</f>
        <v/>
      </c>
      <c r="AF88" s="8">
        <f>IF(AND(AB88=1,N('Resumen'!$B$4)&gt;0),IF(AC88&lt;=N('Resumen'!$B$4),1,0),0)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  <c r="P89" s="4" t="n"/>
      <c r="Q89" s="4" t="n"/>
      <c r="R89" s="5" t="n"/>
      <c r="S89" s="4" t="n"/>
      <c r="T89" s="5" t="n"/>
      <c r="U89" s="6" t="n"/>
      <c r="V89" s="4" t="n"/>
      <c r="W89" s="4" t="n"/>
      <c r="X89" s="7" t="n"/>
      <c r="Y89" s="8">
        <f>COUNTIF(H89:Q89,"No")</f>
        <v/>
      </c>
      <c r="Z89" s="8">
        <f>IF(COUNTA(A89:G89)=0,0,10-COUNTA(H89:Q89))</f>
        <v/>
      </c>
      <c r="AA89" s="8">
        <f>AND(ISNUMBER(B89),D89="Solicitud de cotización",Y89=0,Z89=0)</f>
        <v/>
      </c>
      <c r="AB89" s="8">
        <f>IF(AND(ISNUMBER(B89),ISNUMBER(T89)),IF(T89&gt;=B89,1,0),0)</f>
        <v/>
      </c>
      <c r="AC89" s="9">
        <f>IF(AB89=1,(T89-B89)*24,0)</f>
        <v/>
      </c>
      <c r="AD89" s="9">
        <f>IF(AND(AB89=1,ISNUMBER(R89)),IF(R89&gt;B89,(MIN(R89,T89)-B89)*24,0),0)</f>
        <v/>
      </c>
      <c r="AE89" s="9">
        <f>AC89-AD89</f>
        <v/>
      </c>
      <c r="AF89" s="8">
        <f>IF(AND(AB89=1,N('Resumen'!$B$4)&gt;0),IF(AC89&lt;=N('Resumen'!$B$4),1,0),0)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  <c r="P90" s="4" t="n"/>
      <c r="Q90" s="4" t="n"/>
      <c r="R90" s="5" t="n"/>
      <c r="S90" s="4" t="n"/>
      <c r="T90" s="5" t="n"/>
      <c r="U90" s="6" t="n"/>
      <c r="V90" s="4" t="n"/>
      <c r="W90" s="4" t="n"/>
      <c r="X90" s="7" t="n"/>
      <c r="Y90" s="8">
        <f>COUNTIF(H90:Q90,"No")</f>
        <v/>
      </c>
      <c r="Z90" s="8">
        <f>IF(COUNTA(A90:G90)=0,0,10-COUNTA(H90:Q90))</f>
        <v/>
      </c>
      <c r="AA90" s="8">
        <f>AND(ISNUMBER(B90),D90="Solicitud de cotización",Y90=0,Z90=0)</f>
        <v/>
      </c>
      <c r="AB90" s="8">
        <f>IF(AND(ISNUMBER(B90),ISNUMBER(T90)),IF(T90&gt;=B90,1,0),0)</f>
        <v/>
      </c>
      <c r="AC90" s="9">
        <f>IF(AB90=1,(T90-B90)*24,0)</f>
        <v/>
      </c>
      <c r="AD90" s="9">
        <f>IF(AND(AB90=1,ISNUMBER(R90)),IF(R90&gt;B90,(MIN(R90,T90)-B90)*24,0),0)</f>
        <v/>
      </c>
      <c r="AE90" s="9">
        <f>AC90-AD90</f>
        <v/>
      </c>
      <c r="AF90" s="8">
        <f>IF(AND(AB90=1,N('Resumen'!$B$4)&gt;0),IF(AC90&lt;=N('Resumen'!$B$4),1,0),0)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  <c r="P91" s="4" t="n"/>
      <c r="Q91" s="4" t="n"/>
      <c r="R91" s="5" t="n"/>
      <c r="S91" s="4" t="n"/>
      <c r="T91" s="5" t="n"/>
      <c r="U91" s="6" t="n"/>
      <c r="V91" s="4" t="n"/>
      <c r="W91" s="4" t="n"/>
      <c r="X91" s="7" t="n"/>
      <c r="Y91" s="8">
        <f>COUNTIF(H91:Q91,"No")</f>
        <v/>
      </c>
      <c r="Z91" s="8">
        <f>IF(COUNTA(A91:G91)=0,0,10-COUNTA(H91:Q91))</f>
        <v/>
      </c>
      <c r="AA91" s="8">
        <f>AND(ISNUMBER(B91),D91="Solicitud de cotización",Y91=0,Z91=0)</f>
        <v/>
      </c>
      <c r="AB91" s="8">
        <f>IF(AND(ISNUMBER(B91),ISNUMBER(T91)),IF(T91&gt;=B91,1,0),0)</f>
        <v/>
      </c>
      <c r="AC91" s="9">
        <f>IF(AB91=1,(T91-B91)*24,0)</f>
        <v/>
      </c>
      <c r="AD91" s="9">
        <f>IF(AND(AB91=1,ISNUMBER(R91)),IF(R91&gt;B91,(MIN(R91,T91)-B91)*24,0),0)</f>
        <v/>
      </c>
      <c r="AE91" s="9">
        <f>AC91-AD91</f>
        <v/>
      </c>
      <c r="AF91" s="8">
        <f>IF(AND(AB91=1,N('Resumen'!$B$4)&gt;0),IF(AC91&lt;=N('Resumen'!$B$4),1,0),0)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  <c r="P92" s="4" t="n"/>
      <c r="Q92" s="4" t="n"/>
      <c r="R92" s="5" t="n"/>
      <c r="S92" s="4" t="n"/>
      <c r="T92" s="5" t="n"/>
      <c r="U92" s="6" t="n"/>
      <c r="V92" s="4" t="n"/>
      <c r="W92" s="4" t="n"/>
      <c r="X92" s="7" t="n"/>
      <c r="Y92" s="8">
        <f>COUNTIF(H92:Q92,"No")</f>
        <v/>
      </c>
      <c r="Z92" s="8">
        <f>IF(COUNTA(A92:G92)=0,0,10-COUNTA(H92:Q92))</f>
        <v/>
      </c>
      <c r="AA92" s="8">
        <f>AND(ISNUMBER(B92),D92="Solicitud de cotización",Y92=0,Z92=0)</f>
        <v/>
      </c>
      <c r="AB92" s="8">
        <f>IF(AND(ISNUMBER(B92),ISNUMBER(T92)),IF(T92&gt;=B92,1,0),0)</f>
        <v/>
      </c>
      <c r="AC92" s="9">
        <f>IF(AB92=1,(T92-B92)*24,0)</f>
        <v/>
      </c>
      <c r="AD92" s="9">
        <f>IF(AND(AB92=1,ISNUMBER(R92)),IF(R92&gt;B92,(MIN(R92,T92)-B92)*24,0),0)</f>
        <v/>
      </c>
      <c r="AE92" s="9">
        <f>AC92-AD92</f>
        <v/>
      </c>
      <c r="AF92" s="8">
        <f>IF(AND(AB92=1,N('Resumen'!$B$4)&gt;0),IF(AC92&lt;=N('Resumen'!$B$4),1,0),0)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  <c r="R93" s="5" t="n"/>
      <c r="S93" s="4" t="n"/>
      <c r="T93" s="5" t="n"/>
      <c r="U93" s="6" t="n"/>
      <c r="V93" s="4" t="n"/>
      <c r="W93" s="4" t="n"/>
      <c r="X93" s="7" t="n"/>
      <c r="Y93" s="8">
        <f>COUNTIF(H93:Q93,"No")</f>
        <v/>
      </c>
      <c r="Z93" s="8">
        <f>IF(COUNTA(A93:G93)=0,0,10-COUNTA(H93:Q93))</f>
        <v/>
      </c>
      <c r="AA93" s="8">
        <f>AND(ISNUMBER(B93),D93="Solicitud de cotización",Y93=0,Z93=0)</f>
        <v/>
      </c>
      <c r="AB93" s="8">
        <f>IF(AND(ISNUMBER(B93),ISNUMBER(T93)),IF(T93&gt;=B93,1,0),0)</f>
        <v/>
      </c>
      <c r="AC93" s="9">
        <f>IF(AB93=1,(T93-B93)*24,0)</f>
        <v/>
      </c>
      <c r="AD93" s="9">
        <f>IF(AND(AB93=1,ISNUMBER(R93)),IF(R93&gt;B93,(MIN(R93,T93)-B93)*24,0),0)</f>
        <v/>
      </c>
      <c r="AE93" s="9">
        <f>AC93-AD93</f>
        <v/>
      </c>
      <c r="AF93" s="8">
        <f>IF(AND(AB93=1,N('Resumen'!$B$4)&gt;0),IF(AC93&lt;=N('Resumen'!$B$4),1,0),0)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  <c r="P94" s="4" t="n"/>
      <c r="Q94" s="4" t="n"/>
      <c r="R94" s="5" t="n"/>
      <c r="S94" s="4" t="n"/>
      <c r="T94" s="5" t="n"/>
      <c r="U94" s="6" t="n"/>
      <c r="V94" s="4" t="n"/>
      <c r="W94" s="4" t="n"/>
      <c r="X94" s="7" t="n"/>
      <c r="Y94" s="8">
        <f>COUNTIF(H94:Q94,"No")</f>
        <v/>
      </c>
      <c r="Z94" s="8">
        <f>IF(COUNTA(A94:G94)=0,0,10-COUNTA(H94:Q94))</f>
        <v/>
      </c>
      <c r="AA94" s="8">
        <f>AND(ISNUMBER(B94),D94="Solicitud de cotización",Y94=0,Z94=0)</f>
        <v/>
      </c>
      <c r="AB94" s="8">
        <f>IF(AND(ISNUMBER(B94),ISNUMBER(T94)),IF(T94&gt;=B94,1,0),0)</f>
        <v/>
      </c>
      <c r="AC94" s="9">
        <f>IF(AB94=1,(T94-B94)*24,0)</f>
        <v/>
      </c>
      <c r="AD94" s="9">
        <f>IF(AND(AB94=1,ISNUMBER(R94)),IF(R94&gt;B94,(MIN(R94,T94)-B94)*24,0),0)</f>
        <v/>
      </c>
      <c r="AE94" s="9">
        <f>AC94-AD94</f>
        <v/>
      </c>
      <c r="AF94" s="8">
        <f>IF(AND(AB94=1,N('Resumen'!$B$4)&gt;0),IF(AC94&lt;=N('Resumen'!$B$4),1,0),0)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  <c r="R95" s="5" t="n"/>
      <c r="S95" s="4" t="n"/>
      <c r="T95" s="5" t="n"/>
      <c r="U95" s="6" t="n"/>
      <c r="V95" s="4" t="n"/>
      <c r="W95" s="4" t="n"/>
      <c r="X95" s="7" t="n"/>
      <c r="Y95" s="8">
        <f>COUNTIF(H95:Q95,"No")</f>
        <v/>
      </c>
      <c r="Z95" s="8">
        <f>IF(COUNTA(A95:G95)=0,0,10-COUNTA(H95:Q95))</f>
        <v/>
      </c>
      <c r="AA95" s="8">
        <f>AND(ISNUMBER(B95),D95="Solicitud de cotización",Y95=0,Z95=0)</f>
        <v/>
      </c>
      <c r="AB95" s="8">
        <f>IF(AND(ISNUMBER(B95),ISNUMBER(T95)),IF(T95&gt;=B95,1,0),0)</f>
        <v/>
      </c>
      <c r="AC95" s="9">
        <f>IF(AB95=1,(T95-B95)*24,0)</f>
        <v/>
      </c>
      <c r="AD95" s="9">
        <f>IF(AND(AB95=1,ISNUMBER(R95)),IF(R95&gt;B95,(MIN(R95,T95)-B95)*24,0),0)</f>
        <v/>
      </c>
      <c r="AE95" s="9">
        <f>AC95-AD95</f>
        <v/>
      </c>
      <c r="AF95" s="8">
        <f>IF(AND(AB95=1,N('Resumen'!$B$4)&gt;0),IF(AC95&lt;=N('Resumen'!$B$4),1,0),0)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  <c r="P96" s="4" t="n"/>
      <c r="Q96" s="4" t="n"/>
      <c r="R96" s="5" t="n"/>
      <c r="S96" s="4" t="n"/>
      <c r="T96" s="5" t="n"/>
      <c r="U96" s="6" t="n"/>
      <c r="V96" s="4" t="n"/>
      <c r="W96" s="4" t="n"/>
      <c r="X96" s="7" t="n"/>
      <c r="Y96" s="8">
        <f>COUNTIF(H96:Q96,"No")</f>
        <v/>
      </c>
      <c r="Z96" s="8">
        <f>IF(COUNTA(A96:G96)=0,0,10-COUNTA(H96:Q96))</f>
        <v/>
      </c>
      <c r="AA96" s="8">
        <f>AND(ISNUMBER(B96),D96="Solicitud de cotización",Y96=0,Z96=0)</f>
        <v/>
      </c>
      <c r="AB96" s="8">
        <f>IF(AND(ISNUMBER(B96),ISNUMBER(T96)),IF(T96&gt;=B96,1,0),0)</f>
        <v/>
      </c>
      <c r="AC96" s="9">
        <f>IF(AB96=1,(T96-B96)*24,0)</f>
        <v/>
      </c>
      <c r="AD96" s="9">
        <f>IF(AND(AB96=1,ISNUMBER(R96)),IF(R96&gt;B96,(MIN(R96,T96)-B96)*24,0),0)</f>
        <v/>
      </c>
      <c r="AE96" s="9">
        <f>AC96-AD96</f>
        <v/>
      </c>
      <c r="AF96" s="8">
        <f>IF(AND(AB96=1,N('Resumen'!$B$4)&gt;0),IF(AC96&lt;=N('Resumen'!$B$4),1,0),0)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  <c r="P97" s="4" t="n"/>
      <c r="Q97" s="4" t="n"/>
      <c r="R97" s="5" t="n"/>
      <c r="S97" s="4" t="n"/>
      <c r="T97" s="5" t="n"/>
      <c r="U97" s="6" t="n"/>
      <c r="V97" s="4" t="n"/>
      <c r="W97" s="4" t="n"/>
      <c r="X97" s="7" t="n"/>
      <c r="Y97" s="8">
        <f>COUNTIF(H97:Q97,"No")</f>
        <v/>
      </c>
      <c r="Z97" s="8">
        <f>IF(COUNTA(A97:G97)=0,0,10-COUNTA(H97:Q97))</f>
        <v/>
      </c>
      <c r="AA97" s="8">
        <f>AND(ISNUMBER(B97),D97="Solicitud de cotización",Y97=0,Z97=0)</f>
        <v/>
      </c>
      <c r="AB97" s="8">
        <f>IF(AND(ISNUMBER(B97),ISNUMBER(T97)),IF(T97&gt;=B97,1,0),0)</f>
        <v/>
      </c>
      <c r="AC97" s="9">
        <f>IF(AB97=1,(T97-B97)*24,0)</f>
        <v/>
      </c>
      <c r="AD97" s="9">
        <f>IF(AND(AB97=1,ISNUMBER(R97)),IF(R97&gt;B97,(MIN(R97,T97)-B97)*24,0),0)</f>
        <v/>
      </c>
      <c r="AE97" s="9">
        <f>AC97-AD97</f>
        <v/>
      </c>
      <c r="AF97" s="8">
        <f>IF(AND(AB97=1,N('Resumen'!$B$4)&gt;0),IF(AC97&lt;=N('Resumen'!$B$4),1,0),0)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  <c r="P98" s="4" t="n"/>
      <c r="Q98" s="4" t="n"/>
      <c r="R98" s="5" t="n"/>
      <c r="S98" s="4" t="n"/>
      <c r="T98" s="5" t="n"/>
      <c r="U98" s="6" t="n"/>
      <c r="V98" s="4" t="n"/>
      <c r="W98" s="4" t="n"/>
      <c r="X98" s="7" t="n"/>
      <c r="Y98" s="8">
        <f>COUNTIF(H98:Q98,"No")</f>
        <v/>
      </c>
      <c r="Z98" s="8">
        <f>IF(COUNTA(A98:G98)=0,0,10-COUNTA(H98:Q98))</f>
        <v/>
      </c>
      <c r="AA98" s="8">
        <f>AND(ISNUMBER(B98),D98="Solicitud de cotización",Y98=0,Z98=0)</f>
        <v/>
      </c>
      <c r="AB98" s="8">
        <f>IF(AND(ISNUMBER(B98),ISNUMBER(T98)),IF(T98&gt;=B98,1,0),0)</f>
        <v/>
      </c>
      <c r="AC98" s="9">
        <f>IF(AB98=1,(T98-B98)*24,0)</f>
        <v/>
      </c>
      <c r="AD98" s="9">
        <f>IF(AND(AB98=1,ISNUMBER(R98)),IF(R98&gt;B98,(MIN(R98,T98)-B98)*24,0),0)</f>
        <v/>
      </c>
      <c r="AE98" s="9">
        <f>AC98-AD98</f>
        <v/>
      </c>
      <c r="AF98" s="8">
        <f>IF(AND(AB98=1,N('Resumen'!$B$4)&gt;0),IF(AC98&lt;=N('Resumen'!$B$4),1,0),0)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  <c r="P99" s="4" t="n"/>
      <c r="Q99" s="4" t="n"/>
      <c r="R99" s="5" t="n"/>
      <c r="S99" s="4" t="n"/>
      <c r="T99" s="5" t="n"/>
      <c r="U99" s="6" t="n"/>
      <c r="V99" s="4" t="n"/>
      <c r="W99" s="4" t="n"/>
      <c r="X99" s="7" t="n"/>
      <c r="Y99" s="8">
        <f>COUNTIF(H99:Q99,"No")</f>
        <v/>
      </c>
      <c r="Z99" s="8">
        <f>IF(COUNTA(A99:G99)=0,0,10-COUNTA(H99:Q99))</f>
        <v/>
      </c>
      <c r="AA99" s="8">
        <f>AND(ISNUMBER(B99),D99="Solicitud de cotización",Y99=0,Z99=0)</f>
        <v/>
      </c>
      <c r="AB99" s="8">
        <f>IF(AND(ISNUMBER(B99),ISNUMBER(T99)),IF(T99&gt;=B99,1,0),0)</f>
        <v/>
      </c>
      <c r="AC99" s="9">
        <f>IF(AB99=1,(T99-B99)*24,0)</f>
        <v/>
      </c>
      <c r="AD99" s="9">
        <f>IF(AND(AB99=1,ISNUMBER(R99)),IF(R99&gt;B99,(MIN(R99,T99)-B99)*24,0),0)</f>
        <v/>
      </c>
      <c r="AE99" s="9">
        <f>AC99-AD99</f>
        <v/>
      </c>
      <c r="AF99" s="8">
        <f>IF(AND(AB99=1,N('Resumen'!$B$4)&gt;0),IF(AC99&lt;=N('Resumen'!$B$4),1,0),0)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4" t="n"/>
      <c r="R100" s="5" t="n"/>
      <c r="S100" s="4" t="n"/>
      <c r="T100" s="5" t="n"/>
      <c r="U100" s="6" t="n"/>
      <c r="V100" s="4" t="n"/>
      <c r="W100" s="4" t="n"/>
      <c r="X100" s="7" t="n"/>
      <c r="Y100" s="8">
        <f>COUNTIF(H100:Q100,"No")</f>
        <v/>
      </c>
      <c r="Z100" s="8">
        <f>IF(COUNTA(A100:G100)=0,0,10-COUNTA(H100:Q100))</f>
        <v/>
      </c>
      <c r="AA100" s="8">
        <f>AND(ISNUMBER(B100),D100="Solicitud de cotización",Y100=0,Z100=0)</f>
        <v/>
      </c>
      <c r="AB100" s="8">
        <f>IF(AND(ISNUMBER(B100),ISNUMBER(T100)),IF(T100&gt;=B100,1,0),0)</f>
        <v/>
      </c>
      <c r="AC100" s="9">
        <f>IF(AB100=1,(T100-B100)*24,0)</f>
        <v/>
      </c>
      <c r="AD100" s="9">
        <f>IF(AND(AB100=1,ISNUMBER(R100)),IF(R100&gt;B100,(MIN(R100,T100)-B100)*24,0),0)</f>
        <v/>
      </c>
      <c r="AE100" s="9">
        <f>AC100-AD100</f>
        <v/>
      </c>
      <c r="AF100" s="8">
        <f>IF(AND(AB100=1,N('Resumen'!$B$4)&gt;0),IF(AC100&lt;=N('Resumen'!$B$4),1,0),0)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  <c r="P101" s="4" t="n"/>
      <c r="Q101" s="4" t="n"/>
      <c r="R101" s="5" t="n"/>
      <c r="S101" s="4" t="n"/>
      <c r="T101" s="5" t="n"/>
      <c r="U101" s="6" t="n"/>
      <c r="V101" s="4" t="n"/>
      <c r="W101" s="4" t="n"/>
      <c r="X101" s="7" t="n"/>
      <c r="Y101" s="8">
        <f>COUNTIF(H101:Q101,"No")</f>
        <v/>
      </c>
      <c r="Z101" s="8">
        <f>IF(COUNTA(A101:G101)=0,0,10-COUNTA(H101:Q101))</f>
        <v/>
      </c>
      <c r="AA101" s="8">
        <f>AND(ISNUMBER(B101),D101="Solicitud de cotización",Y101=0,Z101=0)</f>
        <v/>
      </c>
      <c r="AB101" s="8">
        <f>IF(AND(ISNUMBER(B101),ISNUMBER(T101)),IF(T101&gt;=B101,1,0),0)</f>
        <v/>
      </c>
      <c r="AC101" s="9">
        <f>IF(AB101=1,(T101-B101)*24,0)</f>
        <v/>
      </c>
      <c r="AD101" s="9">
        <f>IF(AND(AB101=1,ISNUMBER(R101)),IF(R101&gt;B101,(MIN(R101,T101)-B101)*24,0),0)</f>
        <v/>
      </c>
      <c r="AE101" s="9">
        <f>AC101-AD101</f>
        <v/>
      </c>
      <c r="AF101" s="8">
        <f>IF(AND(AB101=1,N('Resumen'!$B$4)&gt;0),IF(AC101&lt;=N('Resumen'!$B$4),1,0),0)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  <c r="P102" s="4" t="n"/>
      <c r="Q102" s="4" t="n"/>
      <c r="R102" s="5" t="n"/>
      <c r="S102" s="4" t="n"/>
      <c r="T102" s="5" t="n"/>
      <c r="U102" s="6" t="n"/>
      <c r="V102" s="4" t="n"/>
      <c r="W102" s="4" t="n"/>
      <c r="X102" s="7" t="n"/>
      <c r="Y102" s="8">
        <f>COUNTIF(H102:Q102,"No")</f>
        <v/>
      </c>
      <c r="Z102" s="8">
        <f>IF(COUNTA(A102:G102)=0,0,10-COUNTA(H102:Q102))</f>
        <v/>
      </c>
      <c r="AA102" s="8">
        <f>AND(ISNUMBER(B102),D102="Solicitud de cotización",Y102=0,Z102=0)</f>
        <v/>
      </c>
      <c r="AB102" s="8">
        <f>IF(AND(ISNUMBER(B102),ISNUMBER(T102)),IF(T102&gt;=B102,1,0),0)</f>
        <v/>
      </c>
      <c r="AC102" s="9">
        <f>IF(AB102=1,(T102-B102)*24,0)</f>
        <v/>
      </c>
      <c r="AD102" s="9">
        <f>IF(AND(AB102=1,ISNUMBER(R102)),IF(R102&gt;B102,(MIN(R102,T102)-B102)*24,0),0)</f>
        <v/>
      </c>
      <c r="AE102" s="9">
        <f>AC102-AD102</f>
        <v/>
      </c>
      <c r="AF102" s="8">
        <f>IF(AND(AB102=1,N('Resumen'!$B$4)&gt;0),IF(AC102&lt;=N('Resumen'!$B$4),1,0),0)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  <c r="P103" s="4" t="n"/>
      <c r="Q103" s="4" t="n"/>
      <c r="R103" s="5" t="n"/>
      <c r="S103" s="4" t="n"/>
      <c r="T103" s="5" t="n"/>
      <c r="U103" s="6" t="n"/>
      <c r="V103" s="4" t="n"/>
      <c r="W103" s="4" t="n"/>
      <c r="X103" s="7" t="n"/>
      <c r="Y103" s="8">
        <f>COUNTIF(H103:Q103,"No")</f>
        <v/>
      </c>
      <c r="Z103" s="8">
        <f>IF(COUNTA(A103:G103)=0,0,10-COUNTA(H103:Q103))</f>
        <v/>
      </c>
      <c r="AA103" s="8">
        <f>AND(ISNUMBER(B103),D103="Solicitud de cotización",Y103=0,Z103=0)</f>
        <v/>
      </c>
      <c r="AB103" s="8">
        <f>IF(AND(ISNUMBER(B103),ISNUMBER(T103)),IF(T103&gt;=B103,1,0),0)</f>
        <v/>
      </c>
      <c r="AC103" s="9">
        <f>IF(AB103=1,(T103-B103)*24,0)</f>
        <v/>
      </c>
      <c r="AD103" s="9">
        <f>IF(AND(AB103=1,ISNUMBER(R103)),IF(R103&gt;B103,(MIN(R103,T103)-B103)*24,0),0)</f>
        <v/>
      </c>
      <c r="AE103" s="9">
        <f>AC103-AD103</f>
        <v/>
      </c>
      <c r="AF103" s="8">
        <f>IF(AND(AB103=1,N('Resumen'!$B$4)&gt;0),IF(AC103&lt;=N('Resumen'!$B$4),1,0),0)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  <c r="P104" s="4" t="n"/>
      <c r="Q104" s="4" t="n"/>
      <c r="R104" s="5" t="n"/>
      <c r="S104" s="4" t="n"/>
      <c r="T104" s="5" t="n"/>
      <c r="U104" s="6" t="n"/>
      <c r="V104" s="4" t="n"/>
      <c r="W104" s="4" t="n"/>
      <c r="X104" s="7" t="n"/>
      <c r="Y104" s="8">
        <f>COUNTIF(H104:Q104,"No")</f>
        <v/>
      </c>
      <c r="Z104" s="8">
        <f>IF(COUNTA(A104:G104)=0,0,10-COUNTA(H104:Q104))</f>
        <v/>
      </c>
      <c r="AA104" s="8">
        <f>AND(ISNUMBER(B104),D104="Solicitud de cotización",Y104=0,Z104=0)</f>
        <v/>
      </c>
      <c r="AB104" s="8">
        <f>IF(AND(ISNUMBER(B104),ISNUMBER(T104)),IF(T104&gt;=B104,1,0),0)</f>
        <v/>
      </c>
      <c r="AC104" s="9">
        <f>IF(AB104=1,(T104-B104)*24,0)</f>
        <v/>
      </c>
      <c r="AD104" s="9">
        <f>IF(AND(AB104=1,ISNUMBER(R104)),IF(R104&gt;B104,(MIN(R104,T104)-B104)*24,0),0)</f>
        <v/>
      </c>
      <c r="AE104" s="9">
        <f>AC104-AD104</f>
        <v/>
      </c>
      <c r="AF104" s="8">
        <f>IF(AND(AB104=1,N('Resumen'!$B$4)&gt;0),IF(AC104&lt;=N('Resumen'!$B$4),1,0),0)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  <c r="P105" s="4" t="n"/>
      <c r="Q105" s="4" t="n"/>
      <c r="R105" s="5" t="n"/>
      <c r="S105" s="4" t="n"/>
      <c r="T105" s="5" t="n"/>
      <c r="U105" s="6" t="n"/>
      <c r="V105" s="4" t="n"/>
      <c r="W105" s="4" t="n"/>
      <c r="X105" s="7" t="n"/>
      <c r="Y105" s="8">
        <f>COUNTIF(H105:Q105,"No")</f>
        <v/>
      </c>
      <c r="Z105" s="8">
        <f>IF(COUNTA(A105:G105)=0,0,10-COUNTA(H105:Q105))</f>
        <v/>
      </c>
      <c r="AA105" s="8">
        <f>AND(ISNUMBER(B105),D105="Solicitud de cotización",Y105=0,Z105=0)</f>
        <v/>
      </c>
      <c r="AB105" s="8">
        <f>IF(AND(ISNUMBER(B105),ISNUMBER(T105)),IF(T105&gt;=B105,1,0),0)</f>
        <v/>
      </c>
      <c r="AC105" s="9">
        <f>IF(AB105=1,(T105-B105)*24,0)</f>
        <v/>
      </c>
      <c r="AD105" s="9">
        <f>IF(AND(AB105=1,ISNUMBER(R105)),IF(R105&gt;B105,(MIN(R105,T105)-B105)*24,0),0)</f>
        <v/>
      </c>
      <c r="AE105" s="9">
        <f>AC105-AD105</f>
        <v/>
      </c>
      <c r="AF105" s="8">
        <f>IF(AND(AB105=1,N('Resumen'!$B$4)&gt;0),IF(AC105&lt;=N('Resumen'!$B$4),1,0),0)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  <c r="P106" s="4" t="n"/>
      <c r="Q106" s="4" t="n"/>
      <c r="R106" s="5" t="n"/>
      <c r="S106" s="4" t="n"/>
      <c r="T106" s="5" t="n"/>
      <c r="U106" s="6" t="n"/>
      <c r="V106" s="4" t="n"/>
      <c r="W106" s="4" t="n"/>
      <c r="X106" s="7" t="n"/>
      <c r="Y106" s="8">
        <f>COUNTIF(H106:Q106,"No")</f>
        <v/>
      </c>
      <c r="Z106" s="8">
        <f>IF(COUNTA(A106:G106)=0,0,10-COUNTA(H106:Q106))</f>
        <v/>
      </c>
      <c r="AA106" s="8">
        <f>AND(ISNUMBER(B106),D106="Solicitud de cotización",Y106=0,Z106=0)</f>
        <v/>
      </c>
      <c r="AB106" s="8">
        <f>IF(AND(ISNUMBER(B106),ISNUMBER(T106)),IF(T106&gt;=B106,1,0),0)</f>
        <v/>
      </c>
      <c r="AC106" s="9">
        <f>IF(AB106=1,(T106-B106)*24,0)</f>
        <v/>
      </c>
      <c r="AD106" s="9">
        <f>IF(AND(AB106=1,ISNUMBER(R106)),IF(R106&gt;B106,(MIN(R106,T106)-B106)*24,0),0)</f>
        <v/>
      </c>
      <c r="AE106" s="9">
        <f>AC106-AD106</f>
        <v/>
      </c>
      <c r="AF106" s="8">
        <f>IF(AND(AB106=1,N('Resumen'!$B$4)&gt;0),IF(AC106&lt;=N('Resumen'!$B$4),1,0),0)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  <c r="P107" s="4" t="n"/>
      <c r="Q107" s="4" t="n"/>
      <c r="R107" s="5" t="n"/>
      <c r="S107" s="4" t="n"/>
      <c r="T107" s="5" t="n"/>
      <c r="U107" s="6" t="n"/>
      <c r="V107" s="4" t="n"/>
      <c r="W107" s="4" t="n"/>
      <c r="X107" s="7" t="n"/>
      <c r="Y107" s="8">
        <f>COUNTIF(H107:Q107,"No")</f>
        <v/>
      </c>
      <c r="Z107" s="8">
        <f>IF(COUNTA(A107:G107)=0,0,10-COUNTA(H107:Q107))</f>
        <v/>
      </c>
      <c r="AA107" s="8">
        <f>AND(ISNUMBER(B107),D107="Solicitud de cotización",Y107=0,Z107=0)</f>
        <v/>
      </c>
      <c r="AB107" s="8">
        <f>IF(AND(ISNUMBER(B107),ISNUMBER(T107)),IF(T107&gt;=B107,1,0),0)</f>
        <v/>
      </c>
      <c r="AC107" s="9">
        <f>IF(AB107=1,(T107-B107)*24,0)</f>
        <v/>
      </c>
      <c r="AD107" s="9">
        <f>IF(AND(AB107=1,ISNUMBER(R107)),IF(R107&gt;B107,(MIN(R107,T107)-B107)*24,0),0)</f>
        <v/>
      </c>
      <c r="AE107" s="9">
        <f>AC107-AD107</f>
        <v/>
      </c>
      <c r="AF107" s="8">
        <f>IF(AND(AB107=1,N('Resumen'!$B$4)&gt;0),IF(AC107&lt;=N('Resumen'!$B$4),1,0),0)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  <c r="P108" s="4" t="n"/>
      <c r="Q108" s="4" t="n"/>
      <c r="R108" s="5" t="n"/>
      <c r="S108" s="4" t="n"/>
      <c r="T108" s="5" t="n"/>
      <c r="U108" s="6" t="n"/>
      <c r="V108" s="4" t="n"/>
      <c r="W108" s="4" t="n"/>
      <c r="X108" s="7" t="n"/>
      <c r="Y108" s="8">
        <f>COUNTIF(H108:Q108,"No")</f>
        <v/>
      </c>
      <c r="Z108" s="8">
        <f>IF(COUNTA(A108:G108)=0,0,10-COUNTA(H108:Q108))</f>
        <v/>
      </c>
      <c r="AA108" s="8">
        <f>AND(ISNUMBER(B108),D108="Solicitud de cotización",Y108=0,Z108=0)</f>
        <v/>
      </c>
      <c r="AB108" s="8">
        <f>IF(AND(ISNUMBER(B108),ISNUMBER(T108)),IF(T108&gt;=B108,1,0),0)</f>
        <v/>
      </c>
      <c r="AC108" s="9">
        <f>IF(AB108=1,(T108-B108)*24,0)</f>
        <v/>
      </c>
      <c r="AD108" s="9">
        <f>IF(AND(AB108=1,ISNUMBER(R108)),IF(R108&gt;B108,(MIN(R108,T108)-B108)*24,0),0)</f>
        <v/>
      </c>
      <c r="AE108" s="9">
        <f>AC108-AD108</f>
        <v/>
      </c>
      <c r="AF108" s="8">
        <f>IF(AND(AB108=1,N('Resumen'!$B$4)&gt;0),IF(AC108&lt;=N('Resumen'!$B$4),1,0),0)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  <c r="P109" s="4" t="n"/>
      <c r="Q109" s="4" t="n"/>
      <c r="R109" s="5" t="n"/>
      <c r="S109" s="4" t="n"/>
      <c r="T109" s="5" t="n"/>
      <c r="U109" s="6" t="n"/>
      <c r="V109" s="4" t="n"/>
      <c r="W109" s="4" t="n"/>
      <c r="X109" s="7" t="n"/>
      <c r="Y109" s="8">
        <f>COUNTIF(H109:Q109,"No")</f>
        <v/>
      </c>
      <c r="Z109" s="8">
        <f>IF(COUNTA(A109:G109)=0,0,10-COUNTA(H109:Q109))</f>
        <v/>
      </c>
      <c r="AA109" s="8">
        <f>AND(ISNUMBER(B109),D109="Solicitud de cotización",Y109=0,Z109=0)</f>
        <v/>
      </c>
      <c r="AB109" s="8">
        <f>IF(AND(ISNUMBER(B109),ISNUMBER(T109)),IF(T109&gt;=B109,1,0),0)</f>
        <v/>
      </c>
      <c r="AC109" s="9">
        <f>IF(AB109=1,(T109-B109)*24,0)</f>
        <v/>
      </c>
      <c r="AD109" s="9">
        <f>IF(AND(AB109=1,ISNUMBER(R109)),IF(R109&gt;B109,(MIN(R109,T109)-B109)*24,0),0)</f>
        <v/>
      </c>
      <c r="AE109" s="9">
        <f>AC109-AD109</f>
        <v/>
      </c>
      <c r="AF109" s="8">
        <f>IF(AND(AB109=1,N('Resumen'!$B$4)&gt;0),IF(AC109&lt;=N('Resumen'!$B$4),1,0),0)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  <c r="P110" s="4" t="n"/>
      <c r="Q110" s="4" t="n"/>
      <c r="R110" s="5" t="n"/>
      <c r="S110" s="4" t="n"/>
      <c r="T110" s="5" t="n"/>
      <c r="U110" s="6" t="n"/>
      <c r="V110" s="4" t="n"/>
      <c r="W110" s="4" t="n"/>
      <c r="X110" s="7" t="n"/>
      <c r="Y110" s="8">
        <f>COUNTIF(H110:Q110,"No")</f>
        <v/>
      </c>
      <c r="Z110" s="8">
        <f>IF(COUNTA(A110:G110)=0,0,10-COUNTA(H110:Q110))</f>
        <v/>
      </c>
      <c r="AA110" s="8">
        <f>AND(ISNUMBER(B110),D110="Solicitud de cotización",Y110=0,Z110=0)</f>
        <v/>
      </c>
      <c r="AB110" s="8">
        <f>IF(AND(ISNUMBER(B110),ISNUMBER(T110)),IF(T110&gt;=B110,1,0),0)</f>
        <v/>
      </c>
      <c r="AC110" s="9">
        <f>IF(AB110=1,(T110-B110)*24,0)</f>
        <v/>
      </c>
      <c r="AD110" s="9">
        <f>IF(AND(AB110=1,ISNUMBER(R110)),IF(R110&gt;B110,(MIN(R110,T110)-B110)*24,0),0)</f>
        <v/>
      </c>
      <c r="AE110" s="9">
        <f>AC110-AD110</f>
        <v/>
      </c>
      <c r="AF110" s="8">
        <f>IF(AND(AB110=1,N('Resumen'!$B$4)&gt;0),IF(AC110&lt;=N('Resumen'!$B$4),1,0),0)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  <c r="P111" s="4" t="n"/>
      <c r="Q111" s="4" t="n"/>
      <c r="R111" s="5" t="n"/>
      <c r="S111" s="4" t="n"/>
      <c r="T111" s="5" t="n"/>
      <c r="U111" s="6" t="n"/>
      <c r="V111" s="4" t="n"/>
      <c r="W111" s="4" t="n"/>
      <c r="X111" s="7" t="n"/>
      <c r="Y111" s="8">
        <f>COUNTIF(H111:Q111,"No")</f>
        <v/>
      </c>
      <c r="Z111" s="8">
        <f>IF(COUNTA(A111:G111)=0,0,10-COUNTA(H111:Q111))</f>
        <v/>
      </c>
      <c r="AA111" s="8">
        <f>AND(ISNUMBER(B111),D111="Solicitud de cotización",Y111=0,Z111=0)</f>
        <v/>
      </c>
      <c r="AB111" s="8">
        <f>IF(AND(ISNUMBER(B111),ISNUMBER(T111)),IF(T111&gt;=B111,1,0),0)</f>
        <v/>
      </c>
      <c r="AC111" s="9">
        <f>IF(AB111=1,(T111-B111)*24,0)</f>
        <v/>
      </c>
      <c r="AD111" s="9">
        <f>IF(AND(AB111=1,ISNUMBER(R111)),IF(R111&gt;B111,(MIN(R111,T111)-B111)*24,0),0)</f>
        <v/>
      </c>
      <c r="AE111" s="9">
        <f>AC111-AD111</f>
        <v/>
      </c>
      <c r="AF111" s="8">
        <f>IF(AND(AB111=1,N('Resumen'!$B$4)&gt;0),IF(AC111&lt;=N('Resumen'!$B$4),1,0),0)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  <c r="P112" s="4" t="n"/>
      <c r="Q112" s="4" t="n"/>
      <c r="R112" s="5" t="n"/>
      <c r="S112" s="4" t="n"/>
      <c r="T112" s="5" t="n"/>
      <c r="U112" s="6" t="n"/>
      <c r="V112" s="4" t="n"/>
      <c r="W112" s="4" t="n"/>
      <c r="X112" s="7" t="n"/>
      <c r="Y112" s="8">
        <f>COUNTIF(H112:Q112,"No")</f>
        <v/>
      </c>
      <c r="Z112" s="8">
        <f>IF(COUNTA(A112:G112)=0,0,10-COUNTA(H112:Q112))</f>
        <v/>
      </c>
      <c r="AA112" s="8">
        <f>AND(ISNUMBER(B112),D112="Solicitud de cotización",Y112=0,Z112=0)</f>
        <v/>
      </c>
      <c r="AB112" s="8">
        <f>IF(AND(ISNUMBER(B112),ISNUMBER(T112)),IF(T112&gt;=B112,1,0),0)</f>
        <v/>
      </c>
      <c r="AC112" s="9">
        <f>IF(AB112=1,(T112-B112)*24,0)</f>
        <v/>
      </c>
      <c r="AD112" s="9">
        <f>IF(AND(AB112=1,ISNUMBER(R112)),IF(R112&gt;B112,(MIN(R112,T112)-B112)*24,0),0)</f>
        <v/>
      </c>
      <c r="AE112" s="9">
        <f>AC112-AD112</f>
        <v/>
      </c>
      <c r="AF112" s="8">
        <f>IF(AND(AB112=1,N('Resumen'!$B$4)&gt;0),IF(AC112&lt;=N('Resumen'!$B$4),1,0),0)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  <c r="P113" s="4" t="n"/>
      <c r="Q113" s="4" t="n"/>
      <c r="R113" s="5" t="n"/>
      <c r="S113" s="4" t="n"/>
      <c r="T113" s="5" t="n"/>
      <c r="U113" s="6" t="n"/>
      <c r="V113" s="4" t="n"/>
      <c r="W113" s="4" t="n"/>
      <c r="X113" s="7" t="n"/>
      <c r="Y113" s="8">
        <f>COUNTIF(H113:Q113,"No")</f>
        <v/>
      </c>
      <c r="Z113" s="8">
        <f>IF(COUNTA(A113:G113)=0,0,10-COUNTA(H113:Q113))</f>
        <v/>
      </c>
      <c r="AA113" s="8">
        <f>AND(ISNUMBER(B113),D113="Solicitud de cotización",Y113=0,Z113=0)</f>
        <v/>
      </c>
      <c r="AB113" s="8">
        <f>IF(AND(ISNUMBER(B113),ISNUMBER(T113)),IF(T113&gt;=B113,1,0),0)</f>
        <v/>
      </c>
      <c r="AC113" s="9">
        <f>IF(AB113=1,(T113-B113)*24,0)</f>
        <v/>
      </c>
      <c r="AD113" s="9">
        <f>IF(AND(AB113=1,ISNUMBER(R113)),IF(R113&gt;B113,(MIN(R113,T113)-B113)*24,0),0)</f>
        <v/>
      </c>
      <c r="AE113" s="9">
        <f>AC113-AD113</f>
        <v/>
      </c>
      <c r="AF113" s="8">
        <f>IF(AND(AB113=1,N('Resumen'!$B$4)&gt;0),IF(AC113&lt;=N('Resumen'!$B$4),1,0),0)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  <c r="P114" s="4" t="n"/>
      <c r="Q114" s="4" t="n"/>
      <c r="R114" s="5" t="n"/>
      <c r="S114" s="4" t="n"/>
      <c r="T114" s="5" t="n"/>
      <c r="U114" s="6" t="n"/>
      <c r="V114" s="4" t="n"/>
      <c r="W114" s="4" t="n"/>
      <c r="X114" s="7" t="n"/>
      <c r="Y114" s="8">
        <f>COUNTIF(H114:Q114,"No")</f>
        <v/>
      </c>
      <c r="Z114" s="8">
        <f>IF(COUNTA(A114:G114)=0,0,10-COUNTA(H114:Q114))</f>
        <v/>
      </c>
      <c r="AA114" s="8">
        <f>AND(ISNUMBER(B114),D114="Solicitud de cotización",Y114=0,Z114=0)</f>
        <v/>
      </c>
      <c r="AB114" s="8">
        <f>IF(AND(ISNUMBER(B114),ISNUMBER(T114)),IF(T114&gt;=B114,1,0),0)</f>
        <v/>
      </c>
      <c r="AC114" s="9">
        <f>IF(AB114=1,(T114-B114)*24,0)</f>
        <v/>
      </c>
      <c r="AD114" s="9">
        <f>IF(AND(AB114=1,ISNUMBER(R114)),IF(R114&gt;B114,(MIN(R114,T114)-B114)*24,0),0)</f>
        <v/>
      </c>
      <c r="AE114" s="9">
        <f>AC114-AD114</f>
        <v/>
      </c>
      <c r="AF114" s="8">
        <f>IF(AND(AB114=1,N('Resumen'!$B$4)&gt;0),IF(AC114&lt;=N('Resumen'!$B$4),1,0),0)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  <c r="P115" s="4" t="n"/>
      <c r="Q115" s="4" t="n"/>
      <c r="R115" s="5" t="n"/>
      <c r="S115" s="4" t="n"/>
      <c r="T115" s="5" t="n"/>
      <c r="U115" s="6" t="n"/>
      <c r="V115" s="4" t="n"/>
      <c r="W115" s="4" t="n"/>
      <c r="X115" s="7" t="n"/>
      <c r="Y115" s="8">
        <f>COUNTIF(H115:Q115,"No")</f>
        <v/>
      </c>
      <c r="Z115" s="8">
        <f>IF(COUNTA(A115:G115)=0,0,10-COUNTA(H115:Q115))</f>
        <v/>
      </c>
      <c r="AA115" s="8">
        <f>AND(ISNUMBER(B115),D115="Solicitud de cotización",Y115=0,Z115=0)</f>
        <v/>
      </c>
      <c r="AB115" s="8">
        <f>IF(AND(ISNUMBER(B115),ISNUMBER(T115)),IF(T115&gt;=B115,1,0),0)</f>
        <v/>
      </c>
      <c r="AC115" s="9">
        <f>IF(AB115=1,(T115-B115)*24,0)</f>
        <v/>
      </c>
      <c r="AD115" s="9">
        <f>IF(AND(AB115=1,ISNUMBER(R115)),IF(R115&gt;B115,(MIN(R115,T115)-B115)*24,0),0)</f>
        <v/>
      </c>
      <c r="AE115" s="9">
        <f>AC115-AD115</f>
        <v/>
      </c>
      <c r="AF115" s="8">
        <f>IF(AND(AB115=1,N('Resumen'!$B$4)&gt;0),IF(AC115&lt;=N('Resumen'!$B$4),1,0),0)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  <c r="P116" s="4" t="n"/>
      <c r="Q116" s="4" t="n"/>
      <c r="R116" s="5" t="n"/>
      <c r="S116" s="4" t="n"/>
      <c r="T116" s="5" t="n"/>
      <c r="U116" s="6" t="n"/>
      <c r="V116" s="4" t="n"/>
      <c r="W116" s="4" t="n"/>
      <c r="X116" s="7" t="n"/>
      <c r="Y116" s="8">
        <f>COUNTIF(H116:Q116,"No")</f>
        <v/>
      </c>
      <c r="Z116" s="8">
        <f>IF(COUNTA(A116:G116)=0,0,10-COUNTA(H116:Q116))</f>
        <v/>
      </c>
      <c r="AA116" s="8">
        <f>AND(ISNUMBER(B116),D116="Solicitud de cotización",Y116=0,Z116=0)</f>
        <v/>
      </c>
      <c r="AB116" s="8">
        <f>IF(AND(ISNUMBER(B116),ISNUMBER(T116)),IF(T116&gt;=B116,1,0),0)</f>
        <v/>
      </c>
      <c r="AC116" s="9">
        <f>IF(AB116=1,(T116-B116)*24,0)</f>
        <v/>
      </c>
      <c r="AD116" s="9">
        <f>IF(AND(AB116=1,ISNUMBER(R116)),IF(R116&gt;B116,(MIN(R116,T116)-B116)*24,0),0)</f>
        <v/>
      </c>
      <c r="AE116" s="9">
        <f>AC116-AD116</f>
        <v/>
      </c>
      <c r="AF116" s="8">
        <f>IF(AND(AB116=1,N('Resumen'!$B$4)&gt;0),IF(AC116&lt;=N('Resumen'!$B$4),1,0),0)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  <c r="P117" s="4" t="n"/>
      <c r="Q117" s="4" t="n"/>
      <c r="R117" s="5" t="n"/>
      <c r="S117" s="4" t="n"/>
      <c r="T117" s="5" t="n"/>
      <c r="U117" s="6" t="n"/>
      <c r="V117" s="4" t="n"/>
      <c r="W117" s="4" t="n"/>
      <c r="X117" s="7" t="n"/>
      <c r="Y117" s="8">
        <f>COUNTIF(H117:Q117,"No")</f>
        <v/>
      </c>
      <c r="Z117" s="8">
        <f>IF(COUNTA(A117:G117)=0,0,10-COUNTA(H117:Q117))</f>
        <v/>
      </c>
      <c r="AA117" s="8">
        <f>AND(ISNUMBER(B117),D117="Solicitud de cotización",Y117=0,Z117=0)</f>
        <v/>
      </c>
      <c r="AB117" s="8">
        <f>IF(AND(ISNUMBER(B117),ISNUMBER(T117)),IF(T117&gt;=B117,1,0),0)</f>
        <v/>
      </c>
      <c r="AC117" s="9">
        <f>IF(AB117=1,(T117-B117)*24,0)</f>
        <v/>
      </c>
      <c r="AD117" s="9">
        <f>IF(AND(AB117=1,ISNUMBER(R117)),IF(R117&gt;B117,(MIN(R117,T117)-B117)*24,0),0)</f>
        <v/>
      </c>
      <c r="AE117" s="9">
        <f>AC117-AD117</f>
        <v/>
      </c>
      <c r="AF117" s="8">
        <f>IF(AND(AB117=1,N('Resumen'!$B$4)&gt;0),IF(AC117&lt;=N('Resumen'!$B$4),1,0),0)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  <c r="P118" s="4" t="n"/>
      <c r="Q118" s="4" t="n"/>
      <c r="R118" s="5" t="n"/>
      <c r="S118" s="4" t="n"/>
      <c r="T118" s="5" t="n"/>
      <c r="U118" s="6" t="n"/>
      <c r="V118" s="4" t="n"/>
      <c r="W118" s="4" t="n"/>
      <c r="X118" s="7" t="n"/>
      <c r="Y118" s="8">
        <f>COUNTIF(H118:Q118,"No")</f>
        <v/>
      </c>
      <c r="Z118" s="8">
        <f>IF(COUNTA(A118:G118)=0,0,10-COUNTA(H118:Q118))</f>
        <v/>
      </c>
      <c r="AA118" s="8">
        <f>AND(ISNUMBER(B118),D118="Solicitud de cotización",Y118=0,Z118=0)</f>
        <v/>
      </c>
      <c r="AB118" s="8">
        <f>IF(AND(ISNUMBER(B118),ISNUMBER(T118)),IF(T118&gt;=B118,1,0),0)</f>
        <v/>
      </c>
      <c r="AC118" s="9">
        <f>IF(AB118=1,(T118-B118)*24,0)</f>
        <v/>
      </c>
      <c r="AD118" s="9">
        <f>IF(AND(AB118=1,ISNUMBER(R118)),IF(R118&gt;B118,(MIN(R118,T118)-B118)*24,0),0)</f>
        <v/>
      </c>
      <c r="AE118" s="9">
        <f>AC118-AD118</f>
        <v/>
      </c>
      <c r="AF118" s="8">
        <f>IF(AND(AB118=1,N('Resumen'!$B$4)&gt;0),IF(AC118&lt;=N('Resumen'!$B$4),1,0),0)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  <c r="P119" s="4" t="n"/>
      <c r="Q119" s="4" t="n"/>
      <c r="R119" s="5" t="n"/>
      <c r="S119" s="4" t="n"/>
      <c r="T119" s="5" t="n"/>
      <c r="U119" s="6" t="n"/>
      <c r="V119" s="4" t="n"/>
      <c r="W119" s="4" t="n"/>
      <c r="X119" s="7" t="n"/>
      <c r="Y119" s="8">
        <f>COUNTIF(H119:Q119,"No")</f>
        <v/>
      </c>
      <c r="Z119" s="8">
        <f>IF(COUNTA(A119:G119)=0,0,10-COUNTA(H119:Q119))</f>
        <v/>
      </c>
      <c r="AA119" s="8">
        <f>AND(ISNUMBER(B119),D119="Solicitud de cotización",Y119=0,Z119=0)</f>
        <v/>
      </c>
      <c r="AB119" s="8">
        <f>IF(AND(ISNUMBER(B119),ISNUMBER(T119)),IF(T119&gt;=B119,1,0),0)</f>
        <v/>
      </c>
      <c r="AC119" s="9">
        <f>IF(AB119=1,(T119-B119)*24,0)</f>
        <v/>
      </c>
      <c r="AD119" s="9">
        <f>IF(AND(AB119=1,ISNUMBER(R119)),IF(R119&gt;B119,(MIN(R119,T119)-B119)*24,0),0)</f>
        <v/>
      </c>
      <c r="AE119" s="9">
        <f>AC119-AD119</f>
        <v/>
      </c>
      <c r="AF119" s="8">
        <f>IF(AND(AB119=1,N('Resumen'!$B$4)&gt;0),IF(AC119&lt;=N('Resumen'!$B$4),1,0),0)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  <c r="P120" s="4" t="n"/>
      <c r="Q120" s="4" t="n"/>
      <c r="R120" s="5" t="n"/>
      <c r="S120" s="4" t="n"/>
      <c r="T120" s="5" t="n"/>
      <c r="U120" s="6" t="n"/>
      <c r="V120" s="4" t="n"/>
      <c r="W120" s="4" t="n"/>
      <c r="X120" s="7" t="n"/>
      <c r="Y120" s="8">
        <f>COUNTIF(H120:Q120,"No")</f>
        <v/>
      </c>
      <c r="Z120" s="8">
        <f>IF(COUNTA(A120:G120)=0,0,10-COUNTA(H120:Q120))</f>
        <v/>
      </c>
      <c r="AA120" s="8">
        <f>AND(ISNUMBER(B120),D120="Solicitud de cotización",Y120=0,Z120=0)</f>
        <v/>
      </c>
      <c r="AB120" s="8">
        <f>IF(AND(ISNUMBER(B120),ISNUMBER(T120)),IF(T120&gt;=B120,1,0),0)</f>
        <v/>
      </c>
      <c r="AC120" s="9">
        <f>IF(AB120=1,(T120-B120)*24,0)</f>
        <v/>
      </c>
      <c r="AD120" s="9">
        <f>IF(AND(AB120=1,ISNUMBER(R120)),IF(R120&gt;B120,(MIN(R120,T120)-B120)*24,0),0)</f>
        <v/>
      </c>
      <c r="AE120" s="9">
        <f>AC120-AD120</f>
        <v/>
      </c>
      <c r="AF120" s="8">
        <f>IF(AND(AB120=1,N('Resumen'!$B$4)&gt;0),IF(AC120&lt;=N('Resumen'!$B$4),1,0),0)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  <c r="P121" s="4" t="n"/>
      <c r="Q121" s="4" t="n"/>
      <c r="R121" s="5" t="n"/>
      <c r="S121" s="4" t="n"/>
      <c r="T121" s="5" t="n"/>
      <c r="U121" s="6" t="n"/>
      <c r="V121" s="4" t="n"/>
      <c r="W121" s="4" t="n"/>
      <c r="X121" s="7" t="n"/>
      <c r="Y121" s="8">
        <f>COUNTIF(H121:Q121,"No")</f>
        <v/>
      </c>
      <c r="Z121" s="8">
        <f>IF(COUNTA(A121:G121)=0,0,10-COUNTA(H121:Q121))</f>
        <v/>
      </c>
      <c r="AA121" s="8">
        <f>AND(ISNUMBER(B121),D121="Solicitud de cotización",Y121=0,Z121=0)</f>
        <v/>
      </c>
      <c r="AB121" s="8">
        <f>IF(AND(ISNUMBER(B121),ISNUMBER(T121)),IF(T121&gt;=B121,1,0),0)</f>
        <v/>
      </c>
      <c r="AC121" s="9">
        <f>IF(AB121=1,(T121-B121)*24,0)</f>
        <v/>
      </c>
      <c r="AD121" s="9">
        <f>IF(AND(AB121=1,ISNUMBER(R121)),IF(R121&gt;B121,(MIN(R121,T121)-B121)*24,0),0)</f>
        <v/>
      </c>
      <c r="AE121" s="9">
        <f>AC121-AD121</f>
        <v/>
      </c>
      <c r="AF121" s="8">
        <f>IF(AND(AB121=1,N('Resumen'!$B$4)&gt;0),IF(AC121&lt;=N('Resumen'!$B$4),1,0),0)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  <c r="P122" s="4" t="n"/>
      <c r="Q122" s="4" t="n"/>
      <c r="R122" s="5" t="n"/>
      <c r="S122" s="4" t="n"/>
      <c r="T122" s="5" t="n"/>
      <c r="U122" s="6" t="n"/>
      <c r="V122" s="4" t="n"/>
      <c r="W122" s="4" t="n"/>
      <c r="X122" s="7" t="n"/>
      <c r="Y122" s="8">
        <f>COUNTIF(H122:Q122,"No")</f>
        <v/>
      </c>
      <c r="Z122" s="8">
        <f>IF(COUNTA(A122:G122)=0,0,10-COUNTA(H122:Q122))</f>
        <v/>
      </c>
      <c r="AA122" s="8">
        <f>AND(ISNUMBER(B122),D122="Solicitud de cotización",Y122=0,Z122=0)</f>
        <v/>
      </c>
      <c r="AB122" s="8">
        <f>IF(AND(ISNUMBER(B122),ISNUMBER(T122)),IF(T122&gt;=B122,1,0),0)</f>
        <v/>
      </c>
      <c r="AC122" s="9">
        <f>IF(AB122=1,(T122-B122)*24,0)</f>
        <v/>
      </c>
      <c r="AD122" s="9">
        <f>IF(AND(AB122=1,ISNUMBER(R122)),IF(R122&gt;B122,(MIN(R122,T122)-B122)*24,0),0)</f>
        <v/>
      </c>
      <c r="AE122" s="9">
        <f>AC122-AD122</f>
        <v/>
      </c>
      <c r="AF122" s="8">
        <f>IF(AND(AB122=1,N('Resumen'!$B$4)&gt;0),IF(AC122&lt;=N('Resumen'!$B$4),1,0),0)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  <c r="P123" s="4" t="n"/>
      <c r="Q123" s="4" t="n"/>
      <c r="R123" s="5" t="n"/>
      <c r="S123" s="4" t="n"/>
      <c r="T123" s="5" t="n"/>
      <c r="U123" s="6" t="n"/>
      <c r="V123" s="4" t="n"/>
      <c r="W123" s="4" t="n"/>
      <c r="X123" s="7" t="n"/>
      <c r="Y123" s="8">
        <f>COUNTIF(H123:Q123,"No")</f>
        <v/>
      </c>
      <c r="Z123" s="8">
        <f>IF(COUNTA(A123:G123)=0,0,10-COUNTA(H123:Q123))</f>
        <v/>
      </c>
      <c r="AA123" s="8">
        <f>AND(ISNUMBER(B123),D123="Solicitud de cotización",Y123=0,Z123=0)</f>
        <v/>
      </c>
      <c r="AB123" s="8">
        <f>IF(AND(ISNUMBER(B123),ISNUMBER(T123)),IF(T123&gt;=B123,1,0),0)</f>
        <v/>
      </c>
      <c r="AC123" s="9">
        <f>IF(AB123=1,(T123-B123)*24,0)</f>
        <v/>
      </c>
      <c r="AD123" s="9">
        <f>IF(AND(AB123=1,ISNUMBER(R123)),IF(R123&gt;B123,(MIN(R123,T123)-B123)*24,0),0)</f>
        <v/>
      </c>
      <c r="AE123" s="9">
        <f>AC123-AD123</f>
        <v/>
      </c>
      <c r="AF123" s="8">
        <f>IF(AND(AB123=1,N('Resumen'!$B$4)&gt;0),IF(AC123&lt;=N('Resumen'!$B$4),1,0),0)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  <c r="P124" s="4" t="n"/>
      <c r="Q124" s="4" t="n"/>
      <c r="R124" s="5" t="n"/>
      <c r="S124" s="4" t="n"/>
      <c r="T124" s="5" t="n"/>
      <c r="U124" s="6" t="n"/>
      <c r="V124" s="4" t="n"/>
      <c r="W124" s="4" t="n"/>
      <c r="X124" s="7" t="n"/>
      <c r="Y124" s="8">
        <f>COUNTIF(H124:Q124,"No")</f>
        <v/>
      </c>
      <c r="Z124" s="8">
        <f>IF(COUNTA(A124:G124)=0,0,10-COUNTA(H124:Q124))</f>
        <v/>
      </c>
      <c r="AA124" s="8">
        <f>AND(ISNUMBER(B124),D124="Solicitud de cotización",Y124=0,Z124=0)</f>
        <v/>
      </c>
      <c r="AB124" s="8">
        <f>IF(AND(ISNUMBER(B124),ISNUMBER(T124)),IF(T124&gt;=B124,1,0),0)</f>
        <v/>
      </c>
      <c r="AC124" s="9">
        <f>IF(AB124=1,(T124-B124)*24,0)</f>
        <v/>
      </c>
      <c r="AD124" s="9">
        <f>IF(AND(AB124=1,ISNUMBER(R124)),IF(R124&gt;B124,(MIN(R124,T124)-B124)*24,0),0)</f>
        <v/>
      </c>
      <c r="AE124" s="9">
        <f>AC124-AD124</f>
        <v/>
      </c>
      <c r="AF124" s="8">
        <f>IF(AND(AB124=1,N('Resumen'!$B$4)&gt;0),IF(AC124&lt;=N('Resumen'!$B$4),1,0),0)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  <c r="P125" s="4" t="n"/>
      <c r="Q125" s="4" t="n"/>
      <c r="R125" s="5" t="n"/>
      <c r="S125" s="4" t="n"/>
      <c r="T125" s="5" t="n"/>
      <c r="U125" s="6" t="n"/>
      <c r="V125" s="4" t="n"/>
      <c r="W125" s="4" t="n"/>
      <c r="X125" s="7" t="n"/>
      <c r="Y125" s="8">
        <f>COUNTIF(H125:Q125,"No")</f>
        <v/>
      </c>
      <c r="Z125" s="8">
        <f>IF(COUNTA(A125:G125)=0,0,10-COUNTA(H125:Q125))</f>
        <v/>
      </c>
      <c r="AA125" s="8">
        <f>AND(ISNUMBER(B125),D125="Solicitud de cotización",Y125=0,Z125=0)</f>
        <v/>
      </c>
      <c r="AB125" s="8">
        <f>IF(AND(ISNUMBER(B125),ISNUMBER(T125)),IF(T125&gt;=B125,1,0),0)</f>
        <v/>
      </c>
      <c r="AC125" s="9">
        <f>IF(AB125=1,(T125-B125)*24,0)</f>
        <v/>
      </c>
      <c r="AD125" s="9">
        <f>IF(AND(AB125=1,ISNUMBER(R125)),IF(R125&gt;B125,(MIN(R125,T125)-B125)*24,0),0)</f>
        <v/>
      </c>
      <c r="AE125" s="9">
        <f>AC125-AD125</f>
        <v/>
      </c>
      <c r="AF125" s="8">
        <f>IF(AND(AB125=1,N('Resumen'!$B$4)&gt;0),IF(AC125&lt;=N('Resumen'!$B$4),1,0),0)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  <c r="P126" s="4" t="n"/>
      <c r="Q126" s="4" t="n"/>
      <c r="R126" s="5" t="n"/>
      <c r="S126" s="4" t="n"/>
      <c r="T126" s="5" t="n"/>
      <c r="U126" s="6" t="n"/>
      <c r="V126" s="4" t="n"/>
      <c r="W126" s="4" t="n"/>
      <c r="X126" s="7" t="n"/>
      <c r="Y126" s="8">
        <f>COUNTIF(H126:Q126,"No")</f>
        <v/>
      </c>
      <c r="Z126" s="8">
        <f>IF(COUNTA(A126:G126)=0,0,10-COUNTA(H126:Q126))</f>
        <v/>
      </c>
      <c r="AA126" s="8">
        <f>AND(ISNUMBER(B126),D126="Solicitud de cotización",Y126=0,Z126=0)</f>
        <v/>
      </c>
      <c r="AB126" s="8">
        <f>IF(AND(ISNUMBER(B126),ISNUMBER(T126)),IF(T126&gt;=B126,1,0),0)</f>
        <v/>
      </c>
      <c r="AC126" s="9">
        <f>IF(AB126=1,(T126-B126)*24,0)</f>
        <v/>
      </c>
      <c r="AD126" s="9">
        <f>IF(AND(AB126=1,ISNUMBER(R126)),IF(R126&gt;B126,(MIN(R126,T126)-B126)*24,0),0)</f>
        <v/>
      </c>
      <c r="AE126" s="9">
        <f>AC126-AD126</f>
        <v/>
      </c>
      <c r="AF126" s="8">
        <f>IF(AND(AB126=1,N('Resumen'!$B$4)&gt;0),IF(AC126&lt;=N('Resumen'!$B$4),1,0),0)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  <c r="P127" s="4" t="n"/>
      <c r="Q127" s="4" t="n"/>
      <c r="R127" s="5" t="n"/>
      <c r="S127" s="4" t="n"/>
      <c r="T127" s="5" t="n"/>
      <c r="U127" s="6" t="n"/>
      <c r="V127" s="4" t="n"/>
      <c r="W127" s="4" t="n"/>
      <c r="X127" s="7" t="n"/>
      <c r="Y127" s="8">
        <f>COUNTIF(H127:Q127,"No")</f>
        <v/>
      </c>
      <c r="Z127" s="8">
        <f>IF(COUNTA(A127:G127)=0,0,10-COUNTA(H127:Q127))</f>
        <v/>
      </c>
      <c r="AA127" s="8">
        <f>AND(ISNUMBER(B127),D127="Solicitud de cotización",Y127=0,Z127=0)</f>
        <v/>
      </c>
      <c r="AB127" s="8">
        <f>IF(AND(ISNUMBER(B127),ISNUMBER(T127)),IF(T127&gt;=B127,1,0),0)</f>
        <v/>
      </c>
      <c r="AC127" s="9">
        <f>IF(AB127=1,(T127-B127)*24,0)</f>
        <v/>
      </c>
      <c r="AD127" s="9">
        <f>IF(AND(AB127=1,ISNUMBER(R127)),IF(R127&gt;B127,(MIN(R127,T127)-B127)*24,0),0)</f>
        <v/>
      </c>
      <c r="AE127" s="9">
        <f>AC127-AD127</f>
        <v/>
      </c>
      <c r="AF127" s="8">
        <f>IF(AND(AB127=1,N('Resumen'!$B$4)&gt;0),IF(AC127&lt;=N('Resumen'!$B$4),1,0),0)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  <c r="P128" s="4" t="n"/>
      <c r="Q128" s="4" t="n"/>
      <c r="R128" s="5" t="n"/>
      <c r="S128" s="4" t="n"/>
      <c r="T128" s="5" t="n"/>
      <c r="U128" s="6" t="n"/>
      <c r="V128" s="4" t="n"/>
      <c r="W128" s="4" t="n"/>
      <c r="X128" s="7" t="n"/>
      <c r="Y128" s="8">
        <f>COUNTIF(H128:Q128,"No")</f>
        <v/>
      </c>
      <c r="Z128" s="8">
        <f>IF(COUNTA(A128:G128)=0,0,10-COUNTA(H128:Q128))</f>
        <v/>
      </c>
      <c r="AA128" s="8">
        <f>AND(ISNUMBER(B128),D128="Solicitud de cotización",Y128=0,Z128=0)</f>
        <v/>
      </c>
      <c r="AB128" s="8">
        <f>IF(AND(ISNUMBER(B128),ISNUMBER(T128)),IF(T128&gt;=B128,1,0),0)</f>
        <v/>
      </c>
      <c r="AC128" s="9">
        <f>IF(AB128=1,(T128-B128)*24,0)</f>
        <v/>
      </c>
      <c r="AD128" s="9">
        <f>IF(AND(AB128=1,ISNUMBER(R128)),IF(R128&gt;B128,(MIN(R128,T128)-B128)*24,0),0)</f>
        <v/>
      </c>
      <c r="AE128" s="9">
        <f>AC128-AD128</f>
        <v/>
      </c>
      <c r="AF128" s="8">
        <f>IF(AND(AB128=1,N('Resumen'!$B$4)&gt;0),IF(AC128&lt;=N('Resumen'!$B$4),1,0),0)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  <c r="P129" s="4" t="n"/>
      <c r="Q129" s="4" t="n"/>
      <c r="R129" s="5" t="n"/>
      <c r="S129" s="4" t="n"/>
      <c r="T129" s="5" t="n"/>
      <c r="U129" s="6" t="n"/>
      <c r="V129" s="4" t="n"/>
      <c r="W129" s="4" t="n"/>
      <c r="X129" s="7" t="n"/>
      <c r="Y129" s="8">
        <f>COUNTIF(H129:Q129,"No")</f>
        <v/>
      </c>
      <c r="Z129" s="8">
        <f>IF(COUNTA(A129:G129)=0,0,10-COUNTA(H129:Q129))</f>
        <v/>
      </c>
      <c r="AA129" s="8">
        <f>AND(ISNUMBER(B129),D129="Solicitud de cotización",Y129=0,Z129=0)</f>
        <v/>
      </c>
      <c r="AB129" s="8">
        <f>IF(AND(ISNUMBER(B129),ISNUMBER(T129)),IF(T129&gt;=B129,1,0),0)</f>
        <v/>
      </c>
      <c r="AC129" s="9">
        <f>IF(AB129=1,(T129-B129)*24,0)</f>
        <v/>
      </c>
      <c r="AD129" s="9">
        <f>IF(AND(AB129=1,ISNUMBER(R129)),IF(R129&gt;B129,(MIN(R129,T129)-B129)*24,0),0)</f>
        <v/>
      </c>
      <c r="AE129" s="9">
        <f>AC129-AD129</f>
        <v/>
      </c>
      <c r="AF129" s="8">
        <f>IF(AND(AB129=1,N('Resumen'!$B$4)&gt;0),IF(AC129&lt;=N('Resumen'!$B$4),1,0),0)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  <c r="P130" s="4" t="n"/>
      <c r="Q130" s="4" t="n"/>
      <c r="R130" s="5" t="n"/>
      <c r="S130" s="4" t="n"/>
      <c r="T130" s="5" t="n"/>
      <c r="U130" s="6" t="n"/>
      <c r="V130" s="4" t="n"/>
      <c r="W130" s="4" t="n"/>
      <c r="X130" s="7" t="n"/>
      <c r="Y130" s="8">
        <f>COUNTIF(H130:Q130,"No")</f>
        <v/>
      </c>
      <c r="Z130" s="8">
        <f>IF(COUNTA(A130:G130)=0,0,10-COUNTA(H130:Q130))</f>
        <v/>
      </c>
      <c r="AA130" s="8">
        <f>AND(ISNUMBER(B130),D130="Solicitud de cotización",Y130=0,Z130=0)</f>
        <v/>
      </c>
      <c r="AB130" s="8">
        <f>IF(AND(ISNUMBER(B130),ISNUMBER(T130)),IF(T130&gt;=B130,1,0),0)</f>
        <v/>
      </c>
      <c r="AC130" s="9">
        <f>IF(AB130=1,(T130-B130)*24,0)</f>
        <v/>
      </c>
      <c r="AD130" s="9">
        <f>IF(AND(AB130=1,ISNUMBER(R130)),IF(R130&gt;B130,(MIN(R130,T130)-B130)*24,0),0)</f>
        <v/>
      </c>
      <c r="AE130" s="9">
        <f>AC130-AD130</f>
        <v/>
      </c>
      <c r="AF130" s="8">
        <f>IF(AND(AB130=1,N('Resumen'!$B$4)&gt;0),IF(AC130&lt;=N('Resumen'!$B$4),1,0),0)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  <c r="P131" s="4" t="n"/>
      <c r="Q131" s="4" t="n"/>
      <c r="R131" s="5" t="n"/>
      <c r="S131" s="4" t="n"/>
      <c r="T131" s="5" t="n"/>
      <c r="U131" s="6" t="n"/>
      <c r="V131" s="4" t="n"/>
      <c r="W131" s="4" t="n"/>
      <c r="X131" s="7" t="n"/>
      <c r="Y131" s="8">
        <f>COUNTIF(H131:Q131,"No")</f>
        <v/>
      </c>
      <c r="Z131" s="8">
        <f>IF(COUNTA(A131:G131)=0,0,10-COUNTA(H131:Q131))</f>
        <v/>
      </c>
      <c r="AA131" s="8">
        <f>AND(ISNUMBER(B131),D131="Solicitud de cotización",Y131=0,Z131=0)</f>
        <v/>
      </c>
      <c r="AB131" s="8">
        <f>IF(AND(ISNUMBER(B131),ISNUMBER(T131)),IF(T131&gt;=B131,1,0),0)</f>
        <v/>
      </c>
      <c r="AC131" s="9">
        <f>IF(AB131=1,(T131-B131)*24,0)</f>
        <v/>
      </c>
      <c r="AD131" s="9">
        <f>IF(AND(AB131=1,ISNUMBER(R131)),IF(R131&gt;B131,(MIN(R131,T131)-B131)*24,0),0)</f>
        <v/>
      </c>
      <c r="AE131" s="9">
        <f>AC131-AD131</f>
        <v/>
      </c>
      <c r="AF131" s="8">
        <f>IF(AND(AB131=1,N('Resumen'!$B$4)&gt;0),IF(AC131&lt;=N('Resumen'!$B$4),1,0),0)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  <c r="P132" s="4" t="n"/>
      <c r="Q132" s="4" t="n"/>
      <c r="R132" s="5" t="n"/>
      <c r="S132" s="4" t="n"/>
      <c r="T132" s="5" t="n"/>
      <c r="U132" s="6" t="n"/>
      <c r="V132" s="4" t="n"/>
      <c r="W132" s="4" t="n"/>
      <c r="X132" s="7" t="n"/>
      <c r="Y132" s="8">
        <f>COUNTIF(H132:Q132,"No")</f>
        <v/>
      </c>
      <c r="Z132" s="8">
        <f>IF(COUNTA(A132:G132)=0,0,10-COUNTA(H132:Q132))</f>
        <v/>
      </c>
      <c r="AA132" s="8">
        <f>AND(ISNUMBER(B132),D132="Solicitud de cotización",Y132=0,Z132=0)</f>
        <v/>
      </c>
      <c r="AB132" s="8">
        <f>IF(AND(ISNUMBER(B132),ISNUMBER(T132)),IF(T132&gt;=B132,1,0),0)</f>
        <v/>
      </c>
      <c r="AC132" s="9">
        <f>IF(AB132=1,(T132-B132)*24,0)</f>
        <v/>
      </c>
      <c r="AD132" s="9">
        <f>IF(AND(AB132=1,ISNUMBER(R132)),IF(R132&gt;B132,(MIN(R132,T132)-B132)*24,0),0)</f>
        <v/>
      </c>
      <c r="AE132" s="9">
        <f>AC132-AD132</f>
        <v/>
      </c>
      <c r="AF132" s="8">
        <f>IF(AND(AB132=1,N('Resumen'!$B$4)&gt;0),IF(AC132&lt;=N('Resumen'!$B$4),1,0),0)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  <c r="P133" s="4" t="n"/>
      <c r="Q133" s="4" t="n"/>
      <c r="R133" s="5" t="n"/>
      <c r="S133" s="4" t="n"/>
      <c r="T133" s="5" t="n"/>
      <c r="U133" s="6" t="n"/>
      <c r="V133" s="4" t="n"/>
      <c r="W133" s="4" t="n"/>
      <c r="X133" s="7" t="n"/>
      <c r="Y133" s="8">
        <f>COUNTIF(H133:Q133,"No")</f>
        <v/>
      </c>
      <c r="Z133" s="8">
        <f>IF(COUNTA(A133:G133)=0,0,10-COUNTA(H133:Q133))</f>
        <v/>
      </c>
      <c r="AA133" s="8">
        <f>AND(ISNUMBER(B133),D133="Solicitud de cotización",Y133=0,Z133=0)</f>
        <v/>
      </c>
      <c r="AB133" s="8">
        <f>IF(AND(ISNUMBER(B133),ISNUMBER(T133)),IF(T133&gt;=B133,1,0),0)</f>
        <v/>
      </c>
      <c r="AC133" s="9">
        <f>IF(AB133=1,(T133-B133)*24,0)</f>
        <v/>
      </c>
      <c r="AD133" s="9">
        <f>IF(AND(AB133=1,ISNUMBER(R133)),IF(R133&gt;B133,(MIN(R133,T133)-B133)*24,0),0)</f>
        <v/>
      </c>
      <c r="AE133" s="9">
        <f>AC133-AD133</f>
        <v/>
      </c>
      <c r="AF133" s="8">
        <f>IF(AND(AB133=1,N('Resumen'!$B$4)&gt;0),IF(AC133&lt;=N('Resumen'!$B$4),1,0),0)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  <c r="P134" s="4" t="n"/>
      <c r="Q134" s="4" t="n"/>
      <c r="R134" s="5" t="n"/>
      <c r="S134" s="4" t="n"/>
      <c r="T134" s="5" t="n"/>
      <c r="U134" s="6" t="n"/>
      <c r="V134" s="4" t="n"/>
      <c r="W134" s="4" t="n"/>
      <c r="X134" s="7" t="n"/>
      <c r="Y134" s="8">
        <f>COUNTIF(H134:Q134,"No")</f>
        <v/>
      </c>
      <c r="Z134" s="8">
        <f>IF(COUNTA(A134:G134)=0,0,10-COUNTA(H134:Q134))</f>
        <v/>
      </c>
      <c r="AA134" s="8">
        <f>AND(ISNUMBER(B134),D134="Solicitud de cotización",Y134=0,Z134=0)</f>
        <v/>
      </c>
      <c r="AB134" s="8">
        <f>IF(AND(ISNUMBER(B134),ISNUMBER(T134)),IF(T134&gt;=B134,1,0),0)</f>
        <v/>
      </c>
      <c r="AC134" s="9">
        <f>IF(AB134=1,(T134-B134)*24,0)</f>
        <v/>
      </c>
      <c r="AD134" s="9">
        <f>IF(AND(AB134=1,ISNUMBER(R134)),IF(R134&gt;B134,(MIN(R134,T134)-B134)*24,0),0)</f>
        <v/>
      </c>
      <c r="AE134" s="9">
        <f>AC134-AD134</f>
        <v/>
      </c>
      <c r="AF134" s="8">
        <f>IF(AND(AB134=1,N('Resumen'!$B$4)&gt;0),IF(AC134&lt;=N('Resumen'!$B$4),1,0),0)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  <c r="P135" s="4" t="n"/>
      <c r="Q135" s="4" t="n"/>
      <c r="R135" s="5" t="n"/>
      <c r="S135" s="4" t="n"/>
      <c r="T135" s="5" t="n"/>
      <c r="U135" s="6" t="n"/>
      <c r="V135" s="4" t="n"/>
      <c r="W135" s="4" t="n"/>
      <c r="X135" s="7" t="n"/>
      <c r="Y135" s="8">
        <f>COUNTIF(H135:Q135,"No")</f>
        <v/>
      </c>
      <c r="Z135" s="8">
        <f>IF(COUNTA(A135:G135)=0,0,10-COUNTA(H135:Q135))</f>
        <v/>
      </c>
      <c r="AA135" s="8">
        <f>AND(ISNUMBER(B135),D135="Solicitud de cotización",Y135=0,Z135=0)</f>
        <v/>
      </c>
      <c r="AB135" s="8">
        <f>IF(AND(ISNUMBER(B135),ISNUMBER(T135)),IF(T135&gt;=B135,1,0),0)</f>
        <v/>
      </c>
      <c r="AC135" s="9">
        <f>IF(AB135=1,(T135-B135)*24,0)</f>
        <v/>
      </c>
      <c r="AD135" s="9">
        <f>IF(AND(AB135=1,ISNUMBER(R135)),IF(R135&gt;B135,(MIN(R135,T135)-B135)*24,0),0)</f>
        <v/>
      </c>
      <c r="AE135" s="9">
        <f>AC135-AD135</f>
        <v/>
      </c>
      <c r="AF135" s="8">
        <f>IF(AND(AB135=1,N('Resumen'!$B$4)&gt;0),IF(AC135&lt;=N('Resumen'!$B$4),1,0),0)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  <c r="P136" s="4" t="n"/>
      <c r="Q136" s="4" t="n"/>
      <c r="R136" s="5" t="n"/>
      <c r="S136" s="4" t="n"/>
      <c r="T136" s="5" t="n"/>
      <c r="U136" s="6" t="n"/>
      <c r="V136" s="4" t="n"/>
      <c r="W136" s="4" t="n"/>
      <c r="X136" s="7" t="n"/>
      <c r="Y136" s="8">
        <f>COUNTIF(H136:Q136,"No")</f>
        <v/>
      </c>
      <c r="Z136" s="8">
        <f>IF(COUNTA(A136:G136)=0,0,10-COUNTA(H136:Q136))</f>
        <v/>
      </c>
      <c r="AA136" s="8">
        <f>AND(ISNUMBER(B136),D136="Solicitud de cotización",Y136=0,Z136=0)</f>
        <v/>
      </c>
      <c r="AB136" s="8">
        <f>IF(AND(ISNUMBER(B136),ISNUMBER(T136)),IF(T136&gt;=B136,1,0),0)</f>
        <v/>
      </c>
      <c r="AC136" s="9">
        <f>IF(AB136=1,(T136-B136)*24,0)</f>
        <v/>
      </c>
      <c r="AD136" s="9">
        <f>IF(AND(AB136=1,ISNUMBER(R136)),IF(R136&gt;B136,(MIN(R136,T136)-B136)*24,0),0)</f>
        <v/>
      </c>
      <c r="AE136" s="9">
        <f>AC136-AD136</f>
        <v/>
      </c>
      <c r="AF136" s="8">
        <f>IF(AND(AB136=1,N('Resumen'!$B$4)&gt;0),IF(AC136&lt;=N('Resumen'!$B$4),1,0),0)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  <c r="P137" s="4" t="n"/>
      <c r="Q137" s="4" t="n"/>
      <c r="R137" s="5" t="n"/>
      <c r="S137" s="4" t="n"/>
      <c r="T137" s="5" t="n"/>
      <c r="U137" s="6" t="n"/>
      <c r="V137" s="4" t="n"/>
      <c r="W137" s="4" t="n"/>
      <c r="X137" s="7" t="n"/>
      <c r="Y137" s="8">
        <f>COUNTIF(H137:Q137,"No")</f>
        <v/>
      </c>
      <c r="Z137" s="8">
        <f>IF(COUNTA(A137:G137)=0,0,10-COUNTA(H137:Q137))</f>
        <v/>
      </c>
      <c r="AA137" s="8">
        <f>AND(ISNUMBER(B137),D137="Solicitud de cotización",Y137=0,Z137=0)</f>
        <v/>
      </c>
      <c r="AB137" s="8">
        <f>IF(AND(ISNUMBER(B137),ISNUMBER(T137)),IF(T137&gt;=B137,1,0),0)</f>
        <v/>
      </c>
      <c r="AC137" s="9">
        <f>IF(AB137=1,(T137-B137)*24,0)</f>
        <v/>
      </c>
      <c r="AD137" s="9">
        <f>IF(AND(AB137=1,ISNUMBER(R137)),IF(R137&gt;B137,(MIN(R137,T137)-B137)*24,0),0)</f>
        <v/>
      </c>
      <c r="AE137" s="9">
        <f>AC137-AD137</f>
        <v/>
      </c>
      <c r="AF137" s="8">
        <f>IF(AND(AB137=1,N('Resumen'!$B$4)&gt;0),IF(AC137&lt;=N('Resumen'!$B$4),1,0),0)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  <c r="P138" s="4" t="n"/>
      <c r="Q138" s="4" t="n"/>
      <c r="R138" s="5" t="n"/>
      <c r="S138" s="4" t="n"/>
      <c r="T138" s="5" t="n"/>
      <c r="U138" s="6" t="n"/>
      <c r="V138" s="4" t="n"/>
      <c r="W138" s="4" t="n"/>
      <c r="X138" s="7" t="n"/>
      <c r="Y138" s="8">
        <f>COUNTIF(H138:Q138,"No")</f>
        <v/>
      </c>
      <c r="Z138" s="8">
        <f>IF(COUNTA(A138:G138)=0,0,10-COUNTA(H138:Q138))</f>
        <v/>
      </c>
      <c r="AA138" s="8">
        <f>AND(ISNUMBER(B138),D138="Solicitud de cotización",Y138=0,Z138=0)</f>
        <v/>
      </c>
      <c r="AB138" s="8">
        <f>IF(AND(ISNUMBER(B138),ISNUMBER(T138)),IF(T138&gt;=B138,1,0),0)</f>
        <v/>
      </c>
      <c r="AC138" s="9">
        <f>IF(AB138=1,(T138-B138)*24,0)</f>
        <v/>
      </c>
      <c r="AD138" s="9">
        <f>IF(AND(AB138=1,ISNUMBER(R138)),IF(R138&gt;B138,(MIN(R138,T138)-B138)*24,0),0)</f>
        <v/>
      </c>
      <c r="AE138" s="9">
        <f>AC138-AD138</f>
        <v/>
      </c>
      <c r="AF138" s="8">
        <f>IF(AND(AB138=1,N('Resumen'!$B$4)&gt;0),IF(AC138&lt;=N('Resumen'!$B$4),1,0),0)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  <c r="P139" s="4" t="n"/>
      <c r="Q139" s="4" t="n"/>
      <c r="R139" s="5" t="n"/>
      <c r="S139" s="4" t="n"/>
      <c r="T139" s="5" t="n"/>
      <c r="U139" s="6" t="n"/>
      <c r="V139" s="4" t="n"/>
      <c r="W139" s="4" t="n"/>
      <c r="X139" s="7" t="n"/>
      <c r="Y139" s="8">
        <f>COUNTIF(H139:Q139,"No")</f>
        <v/>
      </c>
      <c r="Z139" s="8">
        <f>IF(COUNTA(A139:G139)=0,0,10-COUNTA(H139:Q139))</f>
        <v/>
      </c>
      <c r="AA139" s="8">
        <f>AND(ISNUMBER(B139),D139="Solicitud de cotización",Y139=0,Z139=0)</f>
        <v/>
      </c>
      <c r="AB139" s="8">
        <f>IF(AND(ISNUMBER(B139),ISNUMBER(T139)),IF(T139&gt;=B139,1,0),0)</f>
        <v/>
      </c>
      <c r="AC139" s="9">
        <f>IF(AB139=1,(T139-B139)*24,0)</f>
        <v/>
      </c>
      <c r="AD139" s="9">
        <f>IF(AND(AB139=1,ISNUMBER(R139)),IF(R139&gt;B139,(MIN(R139,T139)-B139)*24,0),0)</f>
        <v/>
      </c>
      <c r="AE139" s="9">
        <f>AC139-AD139</f>
        <v/>
      </c>
      <c r="AF139" s="8">
        <f>IF(AND(AB139=1,N('Resumen'!$B$4)&gt;0),IF(AC139&lt;=N('Resumen'!$B$4),1,0),0)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  <c r="P140" s="4" t="n"/>
      <c r="Q140" s="4" t="n"/>
      <c r="R140" s="5" t="n"/>
      <c r="S140" s="4" t="n"/>
      <c r="T140" s="5" t="n"/>
      <c r="U140" s="6" t="n"/>
      <c r="V140" s="4" t="n"/>
      <c r="W140" s="4" t="n"/>
      <c r="X140" s="7" t="n"/>
      <c r="Y140" s="8">
        <f>COUNTIF(H140:Q140,"No")</f>
        <v/>
      </c>
      <c r="Z140" s="8">
        <f>IF(COUNTA(A140:G140)=0,0,10-COUNTA(H140:Q140))</f>
        <v/>
      </c>
      <c r="AA140" s="8">
        <f>AND(ISNUMBER(B140),D140="Solicitud de cotización",Y140=0,Z140=0)</f>
        <v/>
      </c>
      <c r="AB140" s="8">
        <f>IF(AND(ISNUMBER(B140),ISNUMBER(T140)),IF(T140&gt;=B140,1,0),0)</f>
        <v/>
      </c>
      <c r="AC140" s="9">
        <f>IF(AB140=1,(T140-B140)*24,0)</f>
        <v/>
      </c>
      <c r="AD140" s="9">
        <f>IF(AND(AB140=1,ISNUMBER(R140)),IF(R140&gt;B140,(MIN(R140,T140)-B140)*24,0),0)</f>
        <v/>
      </c>
      <c r="AE140" s="9">
        <f>AC140-AD140</f>
        <v/>
      </c>
      <c r="AF140" s="8">
        <f>IF(AND(AB140=1,N('Resumen'!$B$4)&gt;0),IF(AC140&lt;=N('Resumen'!$B$4),1,0),0)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  <c r="P141" s="4" t="n"/>
      <c r="Q141" s="4" t="n"/>
      <c r="R141" s="5" t="n"/>
      <c r="S141" s="4" t="n"/>
      <c r="T141" s="5" t="n"/>
      <c r="U141" s="6" t="n"/>
      <c r="V141" s="4" t="n"/>
      <c r="W141" s="4" t="n"/>
      <c r="X141" s="7" t="n"/>
      <c r="Y141" s="8">
        <f>COUNTIF(H141:Q141,"No")</f>
        <v/>
      </c>
      <c r="Z141" s="8">
        <f>IF(COUNTA(A141:G141)=0,0,10-COUNTA(H141:Q141))</f>
        <v/>
      </c>
      <c r="AA141" s="8">
        <f>AND(ISNUMBER(B141),D141="Solicitud de cotización",Y141=0,Z141=0)</f>
        <v/>
      </c>
      <c r="AB141" s="8">
        <f>IF(AND(ISNUMBER(B141),ISNUMBER(T141)),IF(T141&gt;=B141,1,0),0)</f>
        <v/>
      </c>
      <c r="AC141" s="9">
        <f>IF(AB141=1,(T141-B141)*24,0)</f>
        <v/>
      </c>
      <c r="AD141" s="9">
        <f>IF(AND(AB141=1,ISNUMBER(R141)),IF(R141&gt;B141,(MIN(R141,T141)-B141)*24,0),0)</f>
        <v/>
      </c>
      <c r="AE141" s="9">
        <f>AC141-AD141</f>
        <v/>
      </c>
      <c r="AF141" s="8">
        <f>IF(AND(AB141=1,N('Resumen'!$B$4)&gt;0),IF(AC141&lt;=N('Resumen'!$B$4),1,0),0)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  <c r="P142" s="4" t="n"/>
      <c r="Q142" s="4" t="n"/>
      <c r="R142" s="5" t="n"/>
      <c r="S142" s="4" t="n"/>
      <c r="T142" s="5" t="n"/>
      <c r="U142" s="6" t="n"/>
      <c r="V142" s="4" t="n"/>
      <c r="W142" s="4" t="n"/>
      <c r="X142" s="7" t="n"/>
      <c r="Y142" s="8">
        <f>COUNTIF(H142:Q142,"No")</f>
        <v/>
      </c>
      <c r="Z142" s="8">
        <f>IF(COUNTA(A142:G142)=0,0,10-COUNTA(H142:Q142))</f>
        <v/>
      </c>
      <c r="AA142" s="8">
        <f>AND(ISNUMBER(B142),D142="Solicitud de cotización",Y142=0,Z142=0)</f>
        <v/>
      </c>
      <c r="AB142" s="8">
        <f>IF(AND(ISNUMBER(B142),ISNUMBER(T142)),IF(T142&gt;=B142,1,0),0)</f>
        <v/>
      </c>
      <c r="AC142" s="9">
        <f>IF(AB142=1,(T142-B142)*24,0)</f>
        <v/>
      </c>
      <c r="AD142" s="9">
        <f>IF(AND(AB142=1,ISNUMBER(R142)),IF(R142&gt;B142,(MIN(R142,T142)-B142)*24,0),0)</f>
        <v/>
      </c>
      <c r="AE142" s="9">
        <f>AC142-AD142</f>
        <v/>
      </c>
      <c r="AF142" s="8">
        <f>IF(AND(AB142=1,N('Resumen'!$B$4)&gt;0),IF(AC142&lt;=N('Resumen'!$B$4),1,0),0)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  <c r="P143" s="4" t="n"/>
      <c r="Q143" s="4" t="n"/>
      <c r="R143" s="5" t="n"/>
      <c r="S143" s="4" t="n"/>
      <c r="T143" s="5" t="n"/>
      <c r="U143" s="6" t="n"/>
      <c r="V143" s="4" t="n"/>
      <c r="W143" s="4" t="n"/>
      <c r="X143" s="7" t="n"/>
      <c r="Y143" s="8">
        <f>COUNTIF(H143:Q143,"No")</f>
        <v/>
      </c>
      <c r="Z143" s="8">
        <f>IF(COUNTA(A143:G143)=0,0,10-COUNTA(H143:Q143))</f>
        <v/>
      </c>
      <c r="AA143" s="8">
        <f>AND(ISNUMBER(B143),D143="Solicitud de cotización",Y143=0,Z143=0)</f>
        <v/>
      </c>
      <c r="AB143" s="8">
        <f>IF(AND(ISNUMBER(B143),ISNUMBER(T143)),IF(T143&gt;=B143,1,0),0)</f>
        <v/>
      </c>
      <c r="AC143" s="9">
        <f>IF(AB143=1,(T143-B143)*24,0)</f>
        <v/>
      </c>
      <c r="AD143" s="9">
        <f>IF(AND(AB143=1,ISNUMBER(R143)),IF(R143&gt;B143,(MIN(R143,T143)-B143)*24,0),0)</f>
        <v/>
      </c>
      <c r="AE143" s="9">
        <f>AC143-AD143</f>
        <v/>
      </c>
      <c r="AF143" s="8">
        <f>IF(AND(AB143=1,N('Resumen'!$B$4)&gt;0),IF(AC143&lt;=N('Resumen'!$B$4),1,0),0)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  <c r="P144" s="4" t="n"/>
      <c r="Q144" s="4" t="n"/>
      <c r="R144" s="5" t="n"/>
      <c r="S144" s="4" t="n"/>
      <c r="T144" s="5" t="n"/>
      <c r="U144" s="6" t="n"/>
      <c r="V144" s="4" t="n"/>
      <c r="W144" s="4" t="n"/>
      <c r="X144" s="7" t="n"/>
      <c r="Y144" s="8">
        <f>COUNTIF(H144:Q144,"No")</f>
        <v/>
      </c>
      <c r="Z144" s="8">
        <f>IF(COUNTA(A144:G144)=0,0,10-COUNTA(H144:Q144))</f>
        <v/>
      </c>
      <c r="AA144" s="8">
        <f>AND(ISNUMBER(B144),D144="Solicitud de cotización",Y144=0,Z144=0)</f>
        <v/>
      </c>
      <c r="AB144" s="8">
        <f>IF(AND(ISNUMBER(B144),ISNUMBER(T144)),IF(T144&gt;=B144,1,0),0)</f>
        <v/>
      </c>
      <c r="AC144" s="9">
        <f>IF(AB144=1,(T144-B144)*24,0)</f>
        <v/>
      </c>
      <c r="AD144" s="9">
        <f>IF(AND(AB144=1,ISNUMBER(R144)),IF(R144&gt;B144,(MIN(R144,T144)-B144)*24,0),0)</f>
        <v/>
      </c>
      <c r="AE144" s="9">
        <f>AC144-AD144</f>
        <v/>
      </c>
      <c r="AF144" s="8">
        <f>IF(AND(AB144=1,N('Resumen'!$B$4)&gt;0),IF(AC144&lt;=N('Resumen'!$B$4),1,0),0)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  <c r="P145" s="4" t="n"/>
      <c r="Q145" s="4" t="n"/>
      <c r="R145" s="5" t="n"/>
      <c r="S145" s="4" t="n"/>
      <c r="T145" s="5" t="n"/>
      <c r="U145" s="6" t="n"/>
      <c r="V145" s="4" t="n"/>
      <c r="W145" s="4" t="n"/>
      <c r="X145" s="7" t="n"/>
      <c r="Y145" s="8">
        <f>COUNTIF(H145:Q145,"No")</f>
        <v/>
      </c>
      <c r="Z145" s="8">
        <f>IF(COUNTA(A145:G145)=0,0,10-COUNTA(H145:Q145))</f>
        <v/>
      </c>
      <c r="AA145" s="8">
        <f>AND(ISNUMBER(B145),D145="Solicitud de cotización",Y145=0,Z145=0)</f>
        <v/>
      </c>
      <c r="AB145" s="8">
        <f>IF(AND(ISNUMBER(B145),ISNUMBER(T145)),IF(T145&gt;=B145,1,0),0)</f>
        <v/>
      </c>
      <c r="AC145" s="9">
        <f>IF(AB145=1,(T145-B145)*24,0)</f>
        <v/>
      </c>
      <c r="AD145" s="9">
        <f>IF(AND(AB145=1,ISNUMBER(R145)),IF(R145&gt;B145,(MIN(R145,T145)-B145)*24,0),0)</f>
        <v/>
      </c>
      <c r="AE145" s="9">
        <f>AC145-AD145</f>
        <v/>
      </c>
      <c r="AF145" s="8">
        <f>IF(AND(AB145=1,N('Resumen'!$B$4)&gt;0),IF(AC145&lt;=N('Resumen'!$B$4),1,0),0)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  <c r="P146" s="4" t="n"/>
      <c r="Q146" s="4" t="n"/>
      <c r="R146" s="5" t="n"/>
      <c r="S146" s="4" t="n"/>
      <c r="T146" s="5" t="n"/>
      <c r="U146" s="6" t="n"/>
      <c r="V146" s="4" t="n"/>
      <c r="W146" s="4" t="n"/>
      <c r="X146" s="7" t="n"/>
      <c r="Y146" s="8">
        <f>COUNTIF(H146:Q146,"No")</f>
        <v/>
      </c>
      <c r="Z146" s="8">
        <f>IF(COUNTA(A146:G146)=0,0,10-COUNTA(H146:Q146))</f>
        <v/>
      </c>
      <c r="AA146" s="8">
        <f>AND(ISNUMBER(B146),D146="Solicitud de cotización",Y146=0,Z146=0)</f>
        <v/>
      </c>
      <c r="AB146" s="8">
        <f>IF(AND(ISNUMBER(B146),ISNUMBER(T146)),IF(T146&gt;=B146,1,0),0)</f>
        <v/>
      </c>
      <c r="AC146" s="9">
        <f>IF(AB146=1,(T146-B146)*24,0)</f>
        <v/>
      </c>
      <c r="AD146" s="9">
        <f>IF(AND(AB146=1,ISNUMBER(R146)),IF(R146&gt;B146,(MIN(R146,T146)-B146)*24,0),0)</f>
        <v/>
      </c>
      <c r="AE146" s="9">
        <f>AC146-AD146</f>
        <v/>
      </c>
      <c r="AF146" s="8">
        <f>IF(AND(AB146=1,N('Resumen'!$B$4)&gt;0),IF(AC146&lt;=N('Resumen'!$B$4),1,0),0)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  <c r="P147" s="4" t="n"/>
      <c r="Q147" s="4" t="n"/>
      <c r="R147" s="5" t="n"/>
      <c r="S147" s="4" t="n"/>
      <c r="T147" s="5" t="n"/>
      <c r="U147" s="6" t="n"/>
      <c r="V147" s="4" t="n"/>
      <c r="W147" s="4" t="n"/>
      <c r="X147" s="7" t="n"/>
      <c r="Y147" s="8">
        <f>COUNTIF(H147:Q147,"No")</f>
        <v/>
      </c>
      <c r="Z147" s="8">
        <f>IF(COUNTA(A147:G147)=0,0,10-COUNTA(H147:Q147))</f>
        <v/>
      </c>
      <c r="AA147" s="8">
        <f>AND(ISNUMBER(B147),D147="Solicitud de cotización",Y147=0,Z147=0)</f>
        <v/>
      </c>
      <c r="AB147" s="8">
        <f>IF(AND(ISNUMBER(B147),ISNUMBER(T147)),IF(T147&gt;=B147,1,0),0)</f>
        <v/>
      </c>
      <c r="AC147" s="9">
        <f>IF(AB147=1,(T147-B147)*24,0)</f>
        <v/>
      </c>
      <c r="AD147" s="9">
        <f>IF(AND(AB147=1,ISNUMBER(R147)),IF(R147&gt;B147,(MIN(R147,T147)-B147)*24,0),0)</f>
        <v/>
      </c>
      <c r="AE147" s="9">
        <f>AC147-AD147</f>
        <v/>
      </c>
      <c r="AF147" s="8">
        <f>IF(AND(AB147=1,N('Resumen'!$B$4)&gt;0),IF(AC147&lt;=N('Resumen'!$B$4),1,0),0)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  <c r="P148" s="4" t="n"/>
      <c r="Q148" s="4" t="n"/>
      <c r="R148" s="5" t="n"/>
      <c r="S148" s="4" t="n"/>
      <c r="T148" s="5" t="n"/>
      <c r="U148" s="6" t="n"/>
      <c r="V148" s="4" t="n"/>
      <c r="W148" s="4" t="n"/>
      <c r="X148" s="7" t="n"/>
      <c r="Y148" s="8">
        <f>COUNTIF(H148:Q148,"No")</f>
        <v/>
      </c>
      <c r="Z148" s="8">
        <f>IF(COUNTA(A148:G148)=0,0,10-COUNTA(H148:Q148))</f>
        <v/>
      </c>
      <c r="AA148" s="8">
        <f>AND(ISNUMBER(B148),D148="Solicitud de cotización",Y148=0,Z148=0)</f>
        <v/>
      </c>
      <c r="AB148" s="8">
        <f>IF(AND(ISNUMBER(B148),ISNUMBER(T148)),IF(T148&gt;=B148,1,0),0)</f>
        <v/>
      </c>
      <c r="AC148" s="9">
        <f>IF(AB148=1,(T148-B148)*24,0)</f>
        <v/>
      </c>
      <c r="AD148" s="9">
        <f>IF(AND(AB148=1,ISNUMBER(R148)),IF(R148&gt;B148,(MIN(R148,T148)-B148)*24,0),0)</f>
        <v/>
      </c>
      <c r="AE148" s="9">
        <f>AC148-AD148</f>
        <v/>
      </c>
      <c r="AF148" s="8">
        <f>IF(AND(AB148=1,N('Resumen'!$B$4)&gt;0),IF(AC148&lt;=N('Resumen'!$B$4),1,0),0)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  <c r="P149" s="4" t="n"/>
      <c r="Q149" s="4" t="n"/>
      <c r="R149" s="5" t="n"/>
      <c r="S149" s="4" t="n"/>
      <c r="T149" s="5" t="n"/>
      <c r="U149" s="6" t="n"/>
      <c r="V149" s="4" t="n"/>
      <c r="W149" s="4" t="n"/>
      <c r="X149" s="7" t="n"/>
      <c r="Y149" s="8">
        <f>COUNTIF(H149:Q149,"No")</f>
        <v/>
      </c>
      <c r="Z149" s="8">
        <f>IF(COUNTA(A149:G149)=0,0,10-COUNTA(H149:Q149))</f>
        <v/>
      </c>
      <c r="AA149" s="8">
        <f>AND(ISNUMBER(B149),D149="Solicitud de cotización",Y149=0,Z149=0)</f>
        <v/>
      </c>
      <c r="AB149" s="8">
        <f>IF(AND(ISNUMBER(B149),ISNUMBER(T149)),IF(T149&gt;=B149,1,0),0)</f>
        <v/>
      </c>
      <c r="AC149" s="9">
        <f>IF(AB149=1,(T149-B149)*24,0)</f>
        <v/>
      </c>
      <c r="AD149" s="9">
        <f>IF(AND(AB149=1,ISNUMBER(R149)),IF(R149&gt;B149,(MIN(R149,T149)-B149)*24,0),0)</f>
        <v/>
      </c>
      <c r="AE149" s="9">
        <f>AC149-AD149</f>
        <v/>
      </c>
      <c r="AF149" s="8">
        <f>IF(AND(AB149=1,N('Resumen'!$B$4)&gt;0),IF(AC149&lt;=N('Resumen'!$B$4),1,0),0)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  <c r="P150" s="4" t="n"/>
      <c r="Q150" s="4" t="n"/>
      <c r="R150" s="5" t="n"/>
      <c r="S150" s="4" t="n"/>
      <c r="T150" s="5" t="n"/>
      <c r="U150" s="6" t="n"/>
      <c r="V150" s="4" t="n"/>
      <c r="W150" s="4" t="n"/>
      <c r="X150" s="7" t="n"/>
      <c r="Y150" s="8">
        <f>COUNTIF(H150:Q150,"No")</f>
        <v/>
      </c>
      <c r="Z150" s="8">
        <f>IF(COUNTA(A150:G150)=0,0,10-COUNTA(H150:Q150))</f>
        <v/>
      </c>
      <c r="AA150" s="8">
        <f>AND(ISNUMBER(B150),D150="Solicitud de cotización",Y150=0,Z150=0)</f>
        <v/>
      </c>
      <c r="AB150" s="8">
        <f>IF(AND(ISNUMBER(B150),ISNUMBER(T150)),IF(T150&gt;=B150,1,0),0)</f>
        <v/>
      </c>
      <c r="AC150" s="9">
        <f>IF(AB150=1,(T150-B150)*24,0)</f>
        <v/>
      </c>
      <c r="AD150" s="9">
        <f>IF(AND(AB150=1,ISNUMBER(R150)),IF(R150&gt;B150,(MIN(R150,T150)-B150)*24,0),0)</f>
        <v/>
      </c>
      <c r="AE150" s="9">
        <f>AC150-AD150</f>
        <v/>
      </c>
      <c r="AF150" s="8">
        <f>IF(AND(AB150=1,N('Resumen'!$B$4)&gt;0),IF(AC150&lt;=N('Resumen'!$B$4),1,0),0)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  <c r="P151" s="4" t="n"/>
      <c r="Q151" s="4" t="n"/>
      <c r="R151" s="5" t="n"/>
      <c r="S151" s="4" t="n"/>
      <c r="T151" s="5" t="n"/>
      <c r="U151" s="6" t="n"/>
      <c r="V151" s="4" t="n"/>
      <c r="W151" s="4" t="n"/>
      <c r="X151" s="7" t="n"/>
      <c r="Y151" s="8">
        <f>COUNTIF(H151:Q151,"No")</f>
        <v/>
      </c>
      <c r="Z151" s="8">
        <f>IF(COUNTA(A151:G151)=0,0,10-COUNTA(H151:Q151))</f>
        <v/>
      </c>
      <c r="AA151" s="8">
        <f>AND(ISNUMBER(B151),D151="Solicitud de cotización",Y151=0,Z151=0)</f>
        <v/>
      </c>
      <c r="AB151" s="8">
        <f>IF(AND(ISNUMBER(B151),ISNUMBER(T151)),IF(T151&gt;=B151,1,0),0)</f>
        <v/>
      </c>
      <c r="AC151" s="9">
        <f>IF(AB151=1,(T151-B151)*24,0)</f>
        <v/>
      </c>
      <c r="AD151" s="9">
        <f>IF(AND(AB151=1,ISNUMBER(R151)),IF(R151&gt;B151,(MIN(R151,T151)-B151)*24,0),0)</f>
        <v/>
      </c>
      <c r="AE151" s="9">
        <f>AC151-AD151</f>
        <v/>
      </c>
      <c r="AF151" s="8">
        <f>IF(AND(AB151=1,N('Resumen'!$B$4)&gt;0),IF(AC151&lt;=N('Resumen'!$B$4),1,0),0)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  <c r="P152" s="4" t="n"/>
      <c r="Q152" s="4" t="n"/>
      <c r="R152" s="5" t="n"/>
      <c r="S152" s="4" t="n"/>
      <c r="T152" s="5" t="n"/>
      <c r="U152" s="6" t="n"/>
      <c r="V152" s="4" t="n"/>
      <c r="W152" s="4" t="n"/>
      <c r="X152" s="7" t="n"/>
      <c r="Y152" s="8">
        <f>COUNTIF(H152:Q152,"No")</f>
        <v/>
      </c>
      <c r="Z152" s="8">
        <f>IF(COUNTA(A152:G152)=0,0,10-COUNTA(H152:Q152))</f>
        <v/>
      </c>
      <c r="AA152" s="8">
        <f>AND(ISNUMBER(B152),D152="Solicitud de cotización",Y152=0,Z152=0)</f>
        <v/>
      </c>
      <c r="AB152" s="8">
        <f>IF(AND(ISNUMBER(B152),ISNUMBER(T152)),IF(T152&gt;=B152,1,0),0)</f>
        <v/>
      </c>
      <c r="AC152" s="9">
        <f>IF(AB152=1,(T152-B152)*24,0)</f>
        <v/>
      </c>
      <c r="AD152" s="9">
        <f>IF(AND(AB152=1,ISNUMBER(R152)),IF(R152&gt;B152,(MIN(R152,T152)-B152)*24,0),0)</f>
        <v/>
      </c>
      <c r="AE152" s="9">
        <f>AC152-AD152</f>
        <v/>
      </c>
      <c r="AF152" s="8">
        <f>IF(AND(AB152=1,N('Resumen'!$B$4)&gt;0),IF(AC152&lt;=N('Resumen'!$B$4),1,0),0)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  <c r="P153" s="4" t="n"/>
      <c r="Q153" s="4" t="n"/>
      <c r="R153" s="5" t="n"/>
      <c r="S153" s="4" t="n"/>
      <c r="T153" s="5" t="n"/>
      <c r="U153" s="6" t="n"/>
      <c r="V153" s="4" t="n"/>
      <c r="W153" s="4" t="n"/>
      <c r="X153" s="7" t="n"/>
      <c r="Y153" s="8">
        <f>COUNTIF(H153:Q153,"No")</f>
        <v/>
      </c>
      <c r="Z153" s="8">
        <f>IF(COUNTA(A153:G153)=0,0,10-COUNTA(H153:Q153))</f>
        <v/>
      </c>
      <c r="AA153" s="8">
        <f>AND(ISNUMBER(B153),D153="Solicitud de cotización",Y153=0,Z153=0)</f>
        <v/>
      </c>
      <c r="AB153" s="8">
        <f>IF(AND(ISNUMBER(B153),ISNUMBER(T153)),IF(T153&gt;=B153,1,0),0)</f>
        <v/>
      </c>
      <c r="AC153" s="9">
        <f>IF(AB153=1,(T153-B153)*24,0)</f>
        <v/>
      </c>
      <c r="AD153" s="9">
        <f>IF(AND(AB153=1,ISNUMBER(R153)),IF(R153&gt;B153,(MIN(R153,T153)-B153)*24,0),0)</f>
        <v/>
      </c>
      <c r="AE153" s="9">
        <f>AC153-AD153</f>
        <v/>
      </c>
      <c r="AF153" s="8">
        <f>IF(AND(AB153=1,N('Resumen'!$B$4)&gt;0),IF(AC153&lt;=N('Resumen'!$B$4),1,0),0)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  <c r="P154" s="4" t="n"/>
      <c r="Q154" s="4" t="n"/>
      <c r="R154" s="5" t="n"/>
      <c r="S154" s="4" t="n"/>
      <c r="T154" s="5" t="n"/>
      <c r="U154" s="6" t="n"/>
      <c r="V154" s="4" t="n"/>
      <c r="W154" s="4" t="n"/>
      <c r="X154" s="7" t="n"/>
      <c r="Y154" s="8">
        <f>COUNTIF(H154:Q154,"No")</f>
        <v/>
      </c>
      <c r="Z154" s="8">
        <f>IF(COUNTA(A154:G154)=0,0,10-COUNTA(H154:Q154))</f>
        <v/>
      </c>
      <c r="AA154" s="8">
        <f>AND(ISNUMBER(B154),D154="Solicitud de cotización",Y154=0,Z154=0)</f>
        <v/>
      </c>
      <c r="AB154" s="8">
        <f>IF(AND(ISNUMBER(B154),ISNUMBER(T154)),IF(T154&gt;=B154,1,0),0)</f>
        <v/>
      </c>
      <c r="AC154" s="9">
        <f>IF(AB154=1,(T154-B154)*24,0)</f>
        <v/>
      </c>
      <c r="AD154" s="9">
        <f>IF(AND(AB154=1,ISNUMBER(R154)),IF(R154&gt;B154,(MIN(R154,T154)-B154)*24,0),0)</f>
        <v/>
      </c>
      <c r="AE154" s="9">
        <f>AC154-AD154</f>
        <v/>
      </c>
      <c r="AF154" s="8">
        <f>IF(AND(AB154=1,N('Resumen'!$B$4)&gt;0),IF(AC154&lt;=N('Resumen'!$B$4),1,0),0)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  <c r="P155" s="4" t="n"/>
      <c r="Q155" s="4" t="n"/>
      <c r="R155" s="5" t="n"/>
      <c r="S155" s="4" t="n"/>
      <c r="T155" s="5" t="n"/>
      <c r="U155" s="6" t="n"/>
      <c r="V155" s="4" t="n"/>
      <c r="W155" s="4" t="n"/>
      <c r="X155" s="7" t="n"/>
      <c r="Y155" s="8">
        <f>COUNTIF(H155:Q155,"No")</f>
        <v/>
      </c>
      <c r="Z155" s="8">
        <f>IF(COUNTA(A155:G155)=0,0,10-COUNTA(H155:Q155))</f>
        <v/>
      </c>
      <c r="AA155" s="8">
        <f>AND(ISNUMBER(B155),D155="Solicitud de cotización",Y155=0,Z155=0)</f>
        <v/>
      </c>
      <c r="AB155" s="8">
        <f>IF(AND(ISNUMBER(B155),ISNUMBER(T155)),IF(T155&gt;=B155,1,0),0)</f>
        <v/>
      </c>
      <c r="AC155" s="9">
        <f>IF(AB155=1,(T155-B155)*24,0)</f>
        <v/>
      </c>
      <c r="AD155" s="9">
        <f>IF(AND(AB155=1,ISNUMBER(R155)),IF(R155&gt;B155,(MIN(R155,T155)-B155)*24,0),0)</f>
        <v/>
      </c>
      <c r="AE155" s="9">
        <f>AC155-AD155</f>
        <v/>
      </c>
      <c r="AF155" s="8">
        <f>IF(AND(AB155=1,N('Resumen'!$B$4)&gt;0),IF(AC155&lt;=N('Resumen'!$B$4),1,0),0)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  <c r="P156" s="4" t="n"/>
      <c r="Q156" s="4" t="n"/>
      <c r="R156" s="5" t="n"/>
      <c r="S156" s="4" t="n"/>
      <c r="T156" s="5" t="n"/>
      <c r="U156" s="6" t="n"/>
      <c r="V156" s="4" t="n"/>
      <c r="W156" s="4" t="n"/>
      <c r="X156" s="7" t="n"/>
      <c r="Y156" s="8">
        <f>COUNTIF(H156:Q156,"No")</f>
        <v/>
      </c>
      <c r="Z156" s="8">
        <f>IF(COUNTA(A156:G156)=0,0,10-COUNTA(H156:Q156))</f>
        <v/>
      </c>
      <c r="AA156" s="8">
        <f>AND(ISNUMBER(B156),D156="Solicitud de cotización",Y156=0,Z156=0)</f>
        <v/>
      </c>
      <c r="AB156" s="8">
        <f>IF(AND(ISNUMBER(B156),ISNUMBER(T156)),IF(T156&gt;=B156,1,0),0)</f>
        <v/>
      </c>
      <c r="AC156" s="9">
        <f>IF(AB156=1,(T156-B156)*24,0)</f>
        <v/>
      </c>
      <c r="AD156" s="9">
        <f>IF(AND(AB156=1,ISNUMBER(R156)),IF(R156&gt;B156,(MIN(R156,T156)-B156)*24,0),0)</f>
        <v/>
      </c>
      <c r="AE156" s="9">
        <f>AC156-AD156</f>
        <v/>
      </c>
      <c r="AF156" s="8">
        <f>IF(AND(AB156=1,N('Resumen'!$B$4)&gt;0),IF(AC156&lt;=N('Resumen'!$B$4),1,0),0)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  <c r="P157" s="4" t="n"/>
      <c r="Q157" s="4" t="n"/>
      <c r="R157" s="5" t="n"/>
      <c r="S157" s="4" t="n"/>
      <c r="T157" s="5" t="n"/>
      <c r="U157" s="6" t="n"/>
      <c r="V157" s="4" t="n"/>
      <c r="W157" s="4" t="n"/>
      <c r="X157" s="7" t="n"/>
      <c r="Y157" s="8">
        <f>COUNTIF(H157:Q157,"No")</f>
        <v/>
      </c>
      <c r="Z157" s="8">
        <f>IF(COUNTA(A157:G157)=0,0,10-COUNTA(H157:Q157))</f>
        <v/>
      </c>
      <c r="AA157" s="8">
        <f>AND(ISNUMBER(B157),D157="Solicitud de cotización",Y157=0,Z157=0)</f>
        <v/>
      </c>
      <c r="AB157" s="8">
        <f>IF(AND(ISNUMBER(B157),ISNUMBER(T157)),IF(T157&gt;=B157,1,0),0)</f>
        <v/>
      </c>
      <c r="AC157" s="9">
        <f>IF(AB157=1,(T157-B157)*24,0)</f>
        <v/>
      </c>
      <c r="AD157" s="9">
        <f>IF(AND(AB157=1,ISNUMBER(R157)),IF(R157&gt;B157,(MIN(R157,T157)-B157)*24,0),0)</f>
        <v/>
      </c>
      <c r="AE157" s="9">
        <f>AC157-AD157</f>
        <v/>
      </c>
      <c r="AF157" s="8">
        <f>IF(AND(AB157=1,N('Resumen'!$B$4)&gt;0),IF(AC157&lt;=N('Resumen'!$B$4),1,0),0)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  <c r="P158" s="4" t="n"/>
      <c r="Q158" s="4" t="n"/>
      <c r="R158" s="5" t="n"/>
      <c r="S158" s="4" t="n"/>
      <c r="T158" s="5" t="n"/>
      <c r="U158" s="6" t="n"/>
      <c r="V158" s="4" t="n"/>
      <c r="W158" s="4" t="n"/>
      <c r="X158" s="7" t="n"/>
      <c r="Y158" s="8">
        <f>COUNTIF(H158:Q158,"No")</f>
        <v/>
      </c>
      <c r="Z158" s="8">
        <f>IF(COUNTA(A158:G158)=0,0,10-COUNTA(H158:Q158))</f>
        <v/>
      </c>
      <c r="AA158" s="8">
        <f>AND(ISNUMBER(B158),D158="Solicitud de cotización",Y158=0,Z158=0)</f>
        <v/>
      </c>
      <c r="AB158" s="8">
        <f>IF(AND(ISNUMBER(B158),ISNUMBER(T158)),IF(T158&gt;=B158,1,0),0)</f>
        <v/>
      </c>
      <c r="AC158" s="9">
        <f>IF(AB158=1,(T158-B158)*24,0)</f>
        <v/>
      </c>
      <c r="AD158" s="9">
        <f>IF(AND(AB158=1,ISNUMBER(R158)),IF(R158&gt;B158,(MIN(R158,T158)-B158)*24,0),0)</f>
        <v/>
      </c>
      <c r="AE158" s="9">
        <f>AC158-AD158</f>
        <v/>
      </c>
      <c r="AF158" s="8">
        <f>IF(AND(AB158=1,N('Resumen'!$B$4)&gt;0),IF(AC158&lt;=N('Resumen'!$B$4),1,0),0)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  <c r="P159" s="4" t="n"/>
      <c r="Q159" s="4" t="n"/>
      <c r="R159" s="5" t="n"/>
      <c r="S159" s="4" t="n"/>
      <c r="T159" s="5" t="n"/>
      <c r="U159" s="6" t="n"/>
      <c r="V159" s="4" t="n"/>
      <c r="W159" s="4" t="n"/>
      <c r="X159" s="7" t="n"/>
      <c r="Y159" s="8">
        <f>COUNTIF(H159:Q159,"No")</f>
        <v/>
      </c>
      <c r="Z159" s="8">
        <f>IF(COUNTA(A159:G159)=0,0,10-COUNTA(H159:Q159))</f>
        <v/>
      </c>
      <c r="AA159" s="8">
        <f>AND(ISNUMBER(B159),D159="Solicitud de cotización",Y159=0,Z159=0)</f>
        <v/>
      </c>
      <c r="AB159" s="8">
        <f>IF(AND(ISNUMBER(B159),ISNUMBER(T159)),IF(T159&gt;=B159,1,0),0)</f>
        <v/>
      </c>
      <c r="AC159" s="9">
        <f>IF(AB159=1,(T159-B159)*24,0)</f>
        <v/>
      </c>
      <c r="AD159" s="9">
        <f>IF(AND(AB159=1,ISNUMBER(R159)),IF(R159&gt;B159,(MIN(R159,T159)-B159)*24,0),0)</f>
        <v/>
      </c>
      <c r="AE159" s="9">
        <f>AC159-AD159</f>
        <v/>
      </c>
      <c r="AF159" s="8">
        <f>IF(AND(AB159=1,N('Resumen'!$B$4)&gt;0),IF(AC159&lt;=N('Resumen'!$B$4),1,0),0)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  <c r="P160" s="4" t="n"/>
      <c r="Q160" s="4" t="n"/>
      <c r="R160" s="5" t="n"/>
      <c r="S160" s="4" t="n"/>
      <c r="T160" s="5" t="n"/>
      <c r="U160" s="6" t="n"/>
      <c r="V160" s="4" t="n"/>
      <c r="W160" s="4" t="n"/>
      <c r="X160" s="7" t="n"/>
      <c r="Y160" s="8">
        <f>COUNTIF(H160:Q160,"No")</f>
        <v/>
      </c>
      <c r="Z160" s="8">
        <f>IF(COUNTA(A160:G160)=0,0,10-COUNTA(H160:Q160))</f>
        <v/>
      </c>
      <c r="AA160" s="8">
        <f>AND(ISNUMBER(B160),D160="Solicitud de cotización",Y160=0,Z160=0)</f>
        <v/>
      </c>
      <c r="AB160" s="8">
        <f>IF(AND(ISNUMBER(B160),ISNUMBER(T160)),IF(T160&gt;=B160,1,0),0)</f>
        <v/>
      </c>
      <c r="AC160" s="9">
        <f>IF(AB160=1,(T160-B160)*24,0)</f>
        <v/>
      </c>
      <c r="AD160" s="9">
        <f>IF(AND(AB160=1,ISNUMBER(R160)),IF(R160&gt;B160,(MIN(R160,T160)-B160)*24,0),0)</f>
        <v/>
      </c>
      <c r="AE160" s="9">
        <f>AC160-AD160</f>
        <v/>
      </c>
      <c r="AF160" s="8">
        <f>IF(AND(AB160=1,N('Resumen'!$B$4)&gt;0),IF(AC160&lt;=N('Resumen'!$B$4),1,0),0)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  <c r="P161" s="4" t="n"/>
      <c r="Q161" s="4" t="n"/>
      <c r="R161" s="5" t="n"/>
      <c r="S161" s="4" t="n"/>
      <c r="T161" s="5" t="n"/>
      <c r="U161" s="6" t="n"/>
      <c r="V161" s="4" t="n"/>
      <c r="W161" s="4" t="n"/>
      <c r="X161" s="7" t="n"/>
      <c r="Y161" s="8">
        <f>COUNTIF(H161:Q161,"No")</f>
        <v/>
      </c>
      <c r="Z161" s="8">
        <f>IF(COUNTA(A161:G161)=0,0,10-COUNTA(H161:Q161))</f>
        <v/>
      </c>
      <c r="AA161" s="8">
        <f>AND(ISNUMBER(B161),D161="Solicitud de cotización",Y161=0,Z161=0)</f>
        <v/>
      </c>
      <c r="AB161" s="8">
        <f>IF(AND(ISNUMBER(B161),ISNUMBER(T161)),IF(T161&gt;=B161,1,0),0)</f>
        <v/>
      </c>
      <c r="AC161" s="9">
        <f>IF(AB161=1,(T161-B161)*24,0)</f>
        <v/>
      </c>
      <c r="AD161" s="9">
        <f>IF(AND(AB161=1,ISNUMBER(R161)),IF(R161&gt;B161,(MIN(R161,T161)-B161)*24,0),0)</f>
        <v/>
      </c>
      <c r="AE161" s="9">
        <f>AC161-AD161</f>
        <v/>
      </c>
      <c r="AF161" s="8">
        <f>IF(AND(AB161=1,N('Resumen'!$B$4)&gt;0),IF(AC161&lt;=N('Resumen'!$B$4),1,0),0)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  <c r="P162" s="4" t="n"/>
      <c r="Q162" s="4" t="n"/>
      <c r="R162" s="5" t="n"/>
      <c r="S162" s="4" t="n"/>
      <c r="T162" s="5" t="n"/>
      <c r="U162" s="6" t="n"/>
      <c r="V162" s="4" t="n"/>
      <c r="W162" s="4" t="n"/>
      <c r="X162" s="7" t="n"/>
      <c r="Y162" s="8">
        <f>COUNTIF(H162:Q162,"No")</f>
        <v/>
      </c>
      <c r="Z162" s="8">
        <f>IF(COUNTA(A162:G162)=0,0,10-COUNTA(H162:Q162))</f>
        <v/>
      </c>
      <c r="AA162" s="8">
        <f>AND(ISNUMBER(B162),D162="Solicitud de cotización",Y162=0,Z162=0)</f>
        <v/>
      </c>
      <c r="AB162" s="8">
        <f>IF(AND(ISNUMBER(B162),ISNUMBER(T162)),IF(T162&gt;=B162,1,0),0)</f>
        <v/>
      </c>
      <c r="AC162" s="9">
        <f>IF(AB162=1,(T162-B162)*24,0)</f>
        <v/>
      </c>
      <c r="AD162" s="9">
        <f>IF(AND(AB162=1,ISNUMBER(R162)),IF(R162&gt;B162,(MIN(R162,T162)-B162)*24,0),0)</f>
        <v/>
      </c>
      <c r="AE162" s="9">
        <f>AC162-AD162</f>
        <v/>
      </c>
      <c r="AF162" s="8">
        <f>IF(AND(AB162=1,N('Resumen'!$B$4)&gt;0),IF(AC162&lt;=N('Resumen'!$B$4),1,0),0)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  <c r="P163" s="4" t="n"/>
      <c r="Q163" s="4" t="n"/>
      <c r="R163" s="5" t="n"/>
      <c r="S163" s="4" t="n"/>
      <c r="T163" s="5" t="n"/>
      <c r="U163" s="6" t="n"/>
      <c r="V163" s="4" t="n"/>
      <c r="W163" s="4" t="n"/>
      <c r="X163" s="7" t="n"/>
      <c r="Y163" s="8">
        <f>COUNTIF(H163:Q163,"No")</f>
        <v/>
      </c>
      <c r="Z163" s="8">
        <f>IF(COUNTA(A163:G163)=0,0,10-COUNTA(H163:Q163))</f>
        <v/>
      </c>
      <c r="AA163" s="8">
        <f>AND(ISNUMBER(B163),D163="Solicitud de cotización",Y163=0,Z163=0)</f>
        <v/>
      </c>
      <c r="AB163" s="8">
        <f>IF(AND(ISNUMBER(B163),ISNUMBER(T163)),IF(T163&gt;=B163,1,0),0)</f>
        <v/>
      </c>
      <c r="AC163" s="9">
        <f>IF(AB163=1,(T163-B163)*24,0)</f>
        <v/>
      </c>
      <c r="AD163" s="9">
        <f>IF(AND(AB163=1,ISNUMBER(R163)),IF(R163&gt;B163,(MIN(R163,T163)-B163)*24,0),0)</f>
        <v/>
      </c>
      <c r="AE163" s="9">
        <f>AC163-AD163</f>
        <v/>
      </c>
      <c r="AF163" s="8">
        <f>IF(AND(AB163=1,N('Resumen'!$B$4)&gt;0),IF(AC163&lt;=N('Resumen'!$B$4),1,0),0)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  <c r="P164" s="4" t="n"/>
      <c r="Q164" s="4" t="n"/>
      <c r="R164" s="5" t="n"/>
      <c r="S164" s="4" t="n"/>
      <c r="T164" s="5" t="n"/>
      <c r="U164" s="6" t="n"/>
      <c r="V164" s="4" t="n"/>
      <c r="W164" s="4" t="n"/>
      <c r="X164" s="7" t="n"/>
      <c r="Y164" s="8">
        <f>COUNTIF(H164:Q164,"No")</f>
        <v/>
      </c>
      <c r="Z164" s="8">
        <f>IF(COUNTA(A164:G164)=0,0,10-COUNTA(H164:Q164))</f>
        <v/>
      </c>
      <c r="AA164" s="8">
        <f>AND(ISNUMBER(B164),D164="Solicitud de cotización",Y164=0,Z164=0)</f>
        <v/>
      </c>
      <c r="AB164" s="8">
        <f>IF(AND(ISNUMBER(B164),ISNUMBER(T164)),IF(T164&gt;=B164,1,0),0)</f>
        <v/>
      </c>
      <c r="AC164" s="9">
        <f>IF(AB164=1,(T164-B164)*24,0)</f>
        <v/>
      </c>
      <c r="AD164" s="9">
        <f>IF(AND(AB164=1,ISNUMBER(R164)),IF(R164&gt;B164,(MIN(R164,T164)-B164)*24,0),0)</f>
        <v/>
      </c>
      <c r="AE164" s="9">
        <f>AC164-AD164</f>
        <v/>
      </c>
      <c r="AF164" s="8">
        <f>IF(AND(AB164=1,N('Resumen'!$B$4)&gt;0),IF(AC164&lt;=N('Resumen'!$B$4),1,0),0)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  <c r="P165" s="4" t="n"/>
      <c r="Q165" s="4" t="n"/>
      <c r="R165" s="5" t="n"/>
      <c r="S165" s="4" t="n"/>
      <c r="T165" s="5" t="n"/>
      <c r="U165" s="6" t="n"/>
      <c r="V165" s="4" t="n"/>
      <c r="W165" s="4" t="n"/>
      <c r="X165" s="7" t="n"/>
      <c r="Y165" s="8">
        <f>COUNTIF(H165:Q165,"No")</f>
        <v/>
      </c>
      <c r="Z165" s="8">
        <f>IF(COUNTA(A165:G165)=0,0,10-COUNTA(H165:Q165))</f>
        <v/>
      </c>
      <c r="AA165" s="8">
        <f>AND(ISNUMBER(B165),D165="Solicitud de cotización",Y165=0,Z165=0)</f>
        <v/>
      </c>
      <c r="AB165" s="8">
        <f>IF(AND(ISNUMBER(B165),ISNUMBER(T165)),IF(T165&gt;=B165,1,0),0)</f>
        <v/>
      </c>
      <c r="AC165" s="9">
        <f>IF(AB165=1,(T165-B165)*24,0)</f>
        <v/>
      </c>
      <c r="AD165" s="9">
        <f>IF(AND(AB165=1,ISNUMBER(R165)),IF(R165&gt;B165,(MIN(R165,T165)-B165)*24,0),0)</f>
        <v/>
      </c>
      <c r="AE165" s="9">
        <f>AC165-AD165</f>
        <v/>
      </c>
      <c r="AF165" s="8">
        <f>IF(AND(AB165=1,N('Resumen'!$B$4)&gt;0),IF(AC165&lt;=N('Resumen'!$B$4),1,0),0)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  <c r="P166" s="4" t="n"/>
      <c r="Q166" s="4" t="n"/>
      <c r="R166" s="5" t="n"/>
      <c r="S166" s="4" t="n"/>
      <c r="T166" s="5" t="n"/>
      <c r="U166" s="6" t="n"/>
      <c r="V166" s="4" t="n"/>
      <c r="W166" s="4" t="n"/>
      <c r="X166" s="7" t="n"/>
      <c r="Y166" s="8">
        <f>COUNTIF(H166:Q166,"No")</f>
        <v/>
      </c>
      <c r="Z166" s="8">
        <f>IF(COUNTA(A166:G166)=0,0,10-COUNTA(H166:Q166))</f>
        <v/>
      </c>
      <c r="AA166" s="8">
        <f>AND(ISNUMBER(B166),D166="Solicitud de cotización",Y166=0,Z166=0)</f>
        <v/>
      </c>
      <c r="AB166" s="8">
        <f>IF(AND(ISNUMBER(B166),ISNUMBER(T166)),IF(T166&gt;=B166,1,0),0)</f>
        <v/>
      </c>
      <c r="AC166" s="9">
        <f>IF(AB166=1,(T166-B166)*24,0)</f>
        <v/>
      </c>
      <c r="AD166" s="9">
        <f>IF(AND(AB166=1,ISNUMBER(R166)),IF(R166&gt;B166,(MIN(R166,T166)-B166)*24,0),0)</f>
        <v/>
      </c>
      <c r="AE166" s="9">
        <f>AC166-AD166</f>
        <v/>
      </c>
      <c r="AF166" s="8">
        <f>IF(AND(AB166=1,N('Resumen'!$B$4)&gt;0),IF(AC166&lt;=N('Resumen'!$B$4),1,0),0)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  <c r="P167" s="4" t="n"/>
      <c r="Q167" s="4" t="n"/>
      <c r="R167" s="5" t="n"/>
      <c r="S167" s="4" t="n"/>
      <c r="T167" s="5" t="n"/>
      <c r="U167" s="6" t="n"/>
      <c r="V167" s="4" t="n"/>
      <c r="W167" s="4" t="n"/>
      <c r="X167" s="7" t="n"/>
      <c r="Y167" s="8">
        <f>COUNTIF(H167:Q167,"No")</f>
        <v/>
      </c>
      <c r="Z167" s="8">
        <f>IF(COUNTA(A167:G167)=0,0,10-COUNTA(H167:Q167))</f>
        <v/>
      </c>
      <c r="AA167" s="8">
        <f>AND(ISNUMBER(B167),D167="Solicitud de cotización",Y167=0,Z167=0)</f>
        <v/>
      </c>
      <c r="AB167" s="8">
        <f>IF(AND(ISNUMBER(B167),ISNUMBER(T167)),IF(T167&gt;=B167,1,0),0)</f>
        <v/>
      </c>
      <c r="AC167" s="9">
        <f>IF(AB167=1,(T167-B167)*24,0)</f>
        <v/>
      </c>
      <c r="AD167" s="9">
        <f>IF(AND(AB167=1,ISNUMBER(R167)),IF(R167&gt;B167,(MIN(R167,T167)-B167)*24,0),0)</f>
        <v/>
      </c>
      <c r="AE167" s="9">
        <f>AC167-AD167</f>
        <v/>
      </c>
      <c r="AF167" s="8">
        <f>IF(AND(AB167=1,N('Resumen'!$B$4)&gt;0),IF(AC167&lt;=N('Resumen'!$B$4),1,0),0)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  <c r="P168" s="4" t="n"/>
      <c r="Q168" s="4" t="n"/>
      <c r="R168" s="5" t="n"/>
      <c r="S168" s="4" t="n"/>
      <c r="T168" s="5" t="n"/>
      <c r="U168" s="6" t="n"/>
      <c r="V168" s="4" t="n"/>
      <c r="W168" s="4" t="n"/>
      <c r="X168" s="7" t="n"/>
      <c r="Y168" s="8">
        <f>COUNTIF(H168:Q168,"No")</f>
        <v/>
      </c>
      <c r="Z168" s="8">
        <f>IF(COUNTA(A168:G168)=0,0,10-COUNTA(H168:Q168))</f>
        <v/>
      </c>
      <c r="AA168" s="8">
        <f>AND(ISNUMBER(B168),D168="Solicitud de cotización",Y168=0,Z168=0)</f>
        <v/>
      </c>
      <c r="AB168" s="8">
        <f>IF(AND(ISNUMBER(B168),ISNUMBER(T168)),IF(T168&gt;=B168,1,0),0)</f>
        <v/>
      </c>
      <c r="AC168" s="9">
        <f>IF(AB168=1,(T168-B168)*24,0)</f>
        <v/>
      </c>
      <c r="AD168" s="9">
        <f>IF(AND(AB168=1,ISNUMBER(R168)),IF(R168&gt;B168,(MIN(R168,T168)-B168)*24,0),0)</f>
        <v/>
      </c>
      <c r="AE168" s="9">
        <f>AC168-AD168</f>
        <v/>
      </c>
      <c r="AF168" s="8">
        <f>IF(AND(AB168=1,N('Resumen'!$B$4)&gt;0),IF(AC168&lt;=N('Resumen'!$B$4),1,0),0)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  <c r="P169" s="4" t="n"/>
      <c r="Q169" s="4" t="n"/>
      <c r="R169" s="5" t="n"/>
      <c r="S169" s="4" t="n"/>
      <c r="T169" s="5" t="n"/>
      <c r="U169" s="6" t="n"/>
      <c r="V169" s="4" t="n"/>
      <c r="W169" s="4" t="n"/>
      <c r="X169" s="7" t="n"/>
      <c r="Y169" s="8">
        <f>COUNTIF(H169:Q169,"No")</f>
        <v/>
      </c>
      <c r="Z169" s="8">
        <f>IF(COUNTA(A169:G169)=0,0,10-COUNTA(H169:Q169))</f>
        <v/>
      </c>
      <c r="AA169" s="8">
        <f>AND(ISNUMBER(B169),D169="Solicitud de cotización",Y169=0,Z169=0)</f>
        <v/>
      </c>
      <c r="AB169" s="8">
        <f>IF(AND(ISNUMBER(B169),ISNUMBER(T169)),IF(T169&gt;=B169,1,0),0)</f>
        <v/>
      </c>
      <c r="AC169" s="9">
        <f>IF(AB169=1,(T169-B169)*24,0)</f>
        <v/>
      </c>
      <c r="AD169" s="9">
        <f>IF(AND(AB169=1,ISNUMBER(R169)),IF(R169&gt;B169,(MIN(R169,T169)-B169)*24,0),0)</f>
        <v/>
      </c>
      <c r="AE169" s="9">
        <f>AC169-AD169</f>
        <v/>
      </c>
      <c r="AF169" s="8">
        <f>IF(AND(AB169=1,N('Resumen'!$B$4)&gt;0),IF(AC169&lt;=N('Resumen'!$B$4),1,0),0)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  <c r="P170" s="4" t="n"/>
      <c r="Q170" s="4" t="n"/>
      <c r="R170" s="5" t="n"/>
      <c r="S170" s="4" t="n"/>
      <c r="T170" s="5" t="n"/>
      <c r="U170" s="6" t="n"/>
      <c r="V170" s="4" t="n"/>
      <c r="W170" s="4" t="n"/>
      <c r="X170" s="7" t="n"/>
      <c r="Y170" s="8">
        <f>COUNTIF(H170:Q170,"No")</f>
        <v/>
      </c>
      <c r="Z170" s="8">
        <f>IF(COUNTA(A170:G170)=0,0,10-COUNTA(H170:Q170))</f>
        <v/>
      </c>
      <c r="AA170" s="8">
        <f>AND(ISNUMBER(B170),D170="Solicitud de cotización",Y170=0,Z170=0)</f>
        <v/>
      </c>
      <c r="AB170" s="8">
        <f>IF(AND(ISNUMBER(B170),ISNUMBER(T170)),IF(T170&gt;=B170,1,0),0)</f>
        <v/>
      </c>
      <c r="AC170" s="9">
        <f>IF(AB170=1,(T170-B170)*24,0)</f>
        <v/>
      </c>
      <c r="AD170" s="9">
        <f>IF(AND(AB170=1,ISNUMBER(R170)),IF(R170&gt;B170,(MIN(R170,T170)-B170)*24,0),0)</f>
        <v/>
      </c>
      <c r="AE170" s="9">
        <f>AC170-AD170</f>
        <v/>
      </c>
      <c r="AF170" s="8">
        <f>IF(AND(AB170=1,N('Resumen'!$B$4)&gt;0),IF(AC170&lt;=N('Resumen'!$B$4),1,0),0)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  <c r="P171" s="4" t="n"/>
      <c r="Q171" s="4" t="n"/>
      <c r="R171" s="5" t="n"/>
      <c r="S171" s="4" t="n"/>
      <c r="T171" s="5" t="n"/>
      <c r="U171" s="6" t="n"/>
      <c r="V171" s="4" t="n"/>
      <c r="W171" s="4" t="n"/>
      <c r="X171" s="7" t="n"/>
      <c r="Y171" s="8">
        <f>COUNTIF(H171:Q171,"No")</f>
        <v/>
      </c>
      <c r="Z171" s="8">
        <f>IF(COUNTA(A171:G171)=0,0,10-COUNTA(H171:Q171))</f>
        <v/>
      </c>
      <c r="AA171" s="8">
        <f>AND(ISNUMBER(B171),D171="Solicitud de cotización",Y171=0,Z171=0)</f>
        <v/>
      </c>
      <c r="AB171" s="8">
        <f>IF(AND(ISNUMBER(B171),ISNUMBER(T171)),IF(T171&gt;=B171,1,0),0)</f>
        <v/>
      </c>
      <c r="AC171" s="9">
        <f>IF(AB171=1,(T171-B171)*24,0)</f>
        <v/>
      </c>
      <c r="AD171" s="9">
        <f>IF(AND(AB171=1,ISNUMBER(R171)),IF(R171&gt;B171,(MIN(R171,T171)-B171)*24,0),0)</f>
        <v/>
      </c>
      <c r="AE171" s="9">
        <f>AC171-AD171</f>
        <v/>
      </c>
      <c r="AF171" s="8">
        <f>IF(AND(AB171=1,N('Resumen'!$B$4)&gt;0),IF(AC171&lt;=N('Resumen'!$B$4),1,0),0)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  <c r="P172" s="4" t="n"/>
      <c r="Q172" s="4" t="n"/>
      <c r="R172" s="5" t="n"/>
      <c r="S172" s="4" t="n"/>
      <c r="T172" s="5" t="n"/>
      <c r="U172" s="6" t="n"/>
      <c r="V172" s="4" t="n"/>
      <c r="W172" s="4" t="n"/>
      <c r="X172" s="7" t="n"/>
      <c r="Y172" s="8">
        <f>COUNTIF(H172:Q172,"No")</f>
        <v/>
      </c>
      <c r="Z172" s="8">
        <f>IF(COUNTA(A172:G172)=0,0,10-COUNTA(H172:Q172))</f>
        <v/>
      </c>
      <c r="AA172" s="8">
        <f>AND(ISNUMBER(B172),D172="Solicitud de cotización",Y172=0,Z172=0)</f>
        <v/>
      </c>
      <c r="AB172" s="8">
        <f>IF(AND(ISNUMBER(B172),ISNUMBER(T172)),IF(T172&gt;=B172,1,0),0)</f>
        <v/>
      </c>
      <c r="AC172" s="9">
        <f>IF(AB172=1,(T172-B172)*24,0)</f>
        <v/>
      </c>
      <c r="AD172" s="9">
        <f>IF(AND(AB172=1,ISNUMBER(R172)),IF(R172&gt;B172,(MIN(R172,T172)-B172)*24,0),0)</f>
        <v/>
      </c>
      <c r="AE172" s="9">
        <f>AC172-AD172</f>
        <v/>
      </c>
      <c r="AF172" s="8">
        <f>IF(AND(AB172=1,N('Resumen'!$B$4)&gt;0),IF(AC172&lt;=N('Resumen'!$B$4),1,0),0)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  <c r="P173" s="4" t="n"/>
      <c r="Q173" s="4" t="n"/>
      <c r="R173" s="5" t="n"/>
      <c r="S173" s="4" t="n"/>
      <c r="T173" s="5" t="n"/>
      <c r="U173" s="6" t="n"/>
      <c r="V173" s="4" t="n"/>
      <c r="W173" s="4" t="n"/>
      <c r="X173" s="7" t="n"/>
      <c r="Y173" s="8">
        <f>COUNTIF(H173:Q173,"No")</f>
        <v/>
      </c>
      <c r="Z173" s="8">
        <f>IF(COUNTA(A173:G173)=0,0,10-COUNTA(H173:Q173))</f>
        <v/>
      </c>
      <c r="AA173" s="8">
        <f>AND(ISNUMBER(B173),D173="Solicitud de cotización",Y173=0,Z173=0)</f>
        <v/>
      </c>
      <c r="AB173" s="8">
        <f>IF(AND(ISNUMBER(B173),ISNUMBER(T173)),IF(T173&gt;=B173,1,0),0)</f>
        <v/>
      </c>
      <c r="AC173" s="9">
        <f>IF(AB173=1,(T173-B173)*24,0)</f>
        <v/>
      </c>
      <c r="AD173" s="9">
        <f>IF(AND(AB173=1,ISNUMBER(R173)),IF(R173&gt;B173,(MIN(R173,T173)-B173)*24,0),0)</f>
        <v/>
      </c>
      <c r="AE173" s="9">
        <f>AC173-AD173</f>
        <v/>
      </c>
      <c r="AF173" s="8">
        <f>IF(AND(AB173=1,N('Resumen'!$B$4)&gt;0),IF(AC173&lt;=N('Resumen'!$B$4),1,0),0)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  <c r="P174" s="4" t="n"/>
      <c r="Q174" s="4" t="n"/>
      <c r="R174" s="5" t="n"/>
      <c r="S174" s="4" t="n"/>
      <c r="T174" s="5" t="n"/>
      <c r="U174" s="6" t="n"/>
      <c r="V174" s="4" t="n"/>
      <c r="W174" s="4" t="n"/>
      <c r="X174" s="7" t="n"/>
      <c r="Y174" s="8">
        <f>COUNTIF(H174:Q174,"No")</f>
        <v/>
      </c>
      <c r="Z174" s="8">
        <f>IF(COUNTA(A174:G174)=0,0,10-COUNTA(H174:Q174))</f>
        <v/>
      </c>
      <c r="AA174" s="8">
        <f>AND(ISNUMBER(B174),D174="Solicitud de cotización",Y174=0,Z174=0)</f>
        <v/>
      </c>
      <c r="AB174" s="8">
        <f>IF(AND(ISNUMBER(B174),ISNUMBER(T174)),IF(T174&gt;=B174,1,0),0)</f>
        <v/>
      </c>
      <c r="AC174" s="9">
        <f>IF(AB174=1,(T174-B174)*24,0)</f>
        <v/>
      </c>
      <c r="AD174" s="9">
        <f>IF(AND(AB174=1,ISNUMBER(R174)),IF(R174&gt;B174,(MIN(R174,T174)-B174)*24,0),0)</f>
        <v/>
      </c>
      <c r="AE174" s="9">
        <f>AC174-AD174</f>
        <v/>
      </c>
      <c r="AF174" s="8">
        <f>IF(AND(AB174=1,N('Resumen'!$B$4)&gt;0),IF(AC174&lt;=N('Resumen'!$B$4),1,0),0)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  <c r="P175" s="4" t="n"/>
      <c r="Q175" s="4" t="n"/>
      <c r="R175" s="5" t="n"/>
      <c r="S175" s="4" t="n"/>
      <c r="T175" s="5" t="n"/>
      <c r="U175" s="6" t="n"/>
      <c r="V175" s="4" t="n"/>
      <c r="W175" s="4" t="n"/>
      <c r="X175" s="7" t="n"/>
      <c r="Y175" s="8">
        <f>COUNTIF(H175:Q175,"No")</f>
        <v/>
      </c>
      <c r="Z175" s="8">
        <f>IF(COUNTA(A175:G175)=0,0,10-COUNTA(H175:Q175))</f>
        <v/>
      </c>
      <c r="AA175" s="8">
        <f>AND(ISNUMBER(B175),D175="Solicitud de cotización",Y175=0,Z175=0)</f>
        <v/>
      </c>
      <c r="AB175" s="8">
        <f>IF(AND(ISNUMBER(B175),ISNUMBER(T175)),IF(T175&gt;=B175,1,0),0)</f>
        <v/>
      </c>
      <c r="AC175" s="9">
        <f>IF(AB175=1,(T175-B175)*24,0)</f>
        <v/>
      </c>
      <c r="AD175" s="9">
        <f>IF(AND(AB175=1,ISNUMBER(R175)),IF(R175&gt;B175,(MIN(R175,T175)-B175)*24,0),0)</f>
        <v/>
      </c>
      <c r="AE175" s="9">
        <f>AC175-AD175</f>
        <v/>
      </c>
      <c r="AF175" s="8">
        <f>IF(AND(AB175=1,N('Resumen'!$B$4)&gt;0),IF(AC175&lt;=N('Resumen'!$B$4),1,0),0)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  <c r="P176" s="4" t="n"/>
      <c r="Q176" s="4" t="n"/>
      <c r="R176" s="5" t="n"/>
      <c r="S176" s="4" t="n"/>
      <c r="T176" s="5" t="n"/>
      <c r="U176" s="6" t="n"/>
      <c r="V176" s="4" t="n"/>
      <c r="W176" s="4" t="n"/>
      <c r="X176" s="7" t="n"/>
      <c r="Y176" s="8">
        <f>COUNTIF(H176:Q176,"No")</f>
        <v/>
      </c>
      <c r="Z176" s="8">
        <f>IF(COUNTA(A176:G176)=0,0,10-COUNTA(H176:Q176))</f>
        <v/>
      </c>
      <c r="AA176" s="8">
        <f>AND(ISNUMBER(B176),D176="Solicitud de cotización",Y176=0,Z176=0)</f>
        <v/>
      </c>
      <c r="AB176" s="8">
        <f>IF(AND(ISNUMBER(B176),ISNUMBER(T176)),IF(T176&gt;=B176,1,0),0)</f>
        <v/>
      </c>
      <c r="AC176" s="9">
        <f>IF(AB176=1,(T176-B176)*24,0)</f>
        <v/>
      </c>
      <c r="AD176" s="9">
        <f>IF(AND(AB176=1,ISNUMBER(R176)),IF(R176&gt;B176,(MIN(R176,T176)-B176)*24,0),0)</f>
        <v/>
      </c>
      <c r="AE176" s="9">
        <f>AC176-AD176</f>
        <v/>
      </c>
      <c r="AF176" s="8">
        <f>IF(AND(AB176=1,N('Resumen'!$B$4)&gt;0),IF(AC176&lt;=N('Resumen'!$B$4),1,0),0)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  <c r="P177" s="4" t="n"/>
      <c r="Q177" s="4" t="n"/>
      <c r="R177" s="5" t="n"/>
      <c r="S177" s="4" t="n"/>
      <c r="T177" s="5" t="n"/>
      <c r="U177" s="6" t="n"/>
      <c r="V177" s="4" t="n"/>
      <c r="W177" s="4" t="n"/>
      <c r="X177" s="7" t="n"/>
      <c r="Y177" s="8">
        <f>COUNTIF(H177:Q177,"No")</f>
        <v/>
      </c>
      <c r="Z177" s="8">
        <f>IF(COUNTA(A177:G177)=0,0,10-COUNTA(H177:Q177))</f>
        <v/>
      </c>
      <c r="AA177" s="8">
        <f>AND(ISNUMBER(B177),D177="Solicitud de cotización",Y177=0,Z177=0)</f>
        <v/>
      </c>
      <c r="AB177" s="8">
        <f>IF(AND(ISNUMBER(B177),ISNUMBER(T177)),IF(T177&gt;=B177,1,0),0)</f>
        <v/>
      </c>
      <c r="AC177" s="9">
        <f>IF(AB177=1,(T177-B177)*24,0)</f>
        <v/>
      </c>
      <c r="AD177" s="9">
        <f>IF(AND(AB177=1,ISNUMBER(R177)),IF(R177&gt;B177,(MIN(R177,T177)-B177)*24,0),0)</f>
        <v/>
      </c>
      <c r="AE177" s="9">
        <f>AC177-AD177</f>
        <v/>
      </c>
      <c r="AF177" s="8">
        <f>IF(AND(AB177=1,N('Resumen'!$B$4)&gt;0),IF(AC177&lt;=N('Resumen'!$B$4),1,0),0)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  <c r="P178" s="4" t="n"/>
      <c r="Q178" s="4" t="n"/>
      <c r="R178" s="5" t="n"/>
      <c r="S178" s="4" t="n"/>
      <c r="T178" s="5" t="n"/>
      <c r="U178" s="6" t="n"/>
      <c r="V178" s="4" t="n"/>
      <c r="W178" s="4" t="n"/>
      <c r="X178" s="7" t="n"/>
      <c r="Y178" s="8">
        <f>COUNTIF(H178:Q178,"No")</f>
        <v/>
      </c>
      <c r="Z178" s="8">
        <f>IF(COUNTA(A178:G178)=0,0,10-COUNTA(H178:Q178))</f>
        <v/>
      </c>
      <c r="AA178" s="8">
        <f>AND(ISNUMBER(B178),D178="Solicitud de cotización",Y178=0,Z178=0)</f>
        <v/>
      </c>
      <c r="AB178" s="8">
        <f>IF(AND(ISNUMBER(B178),ISNUMBER(T178)),IF(T178&gt;=B178,1,0),0)</f>
        <v/>
      </c>
      <c r="AC178" s="9">
        <f>IF(AB178=1,(T178-B178)*24,0)</f>
        <v/>
      </c>
      <c r="AD178" s="9">
        <f>IF(AND(AB178=1,ISNUMBER(R178)),IF(R178&gt;B178,(MIN(R178,T178)-B178)*24,0),0)</f>
        <v/>
      </c>
      <c r="AE178" s="9">
        <f>AC178-AD178</f>
        <v/>
      </c>
      <c r="AF178" s="8">
        <f>IF(AND(AB178=1,N('Resumen'!$B$4)&gt;0),IF(AC178&lt;=N('Resumen'!$B$4),1,0),0)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  <c r="P179" s="4" t="n"/>
      <c r="Q179" s="4" t="n"/>
      <c r="R179" s="5" t="n"/>
      <c r="S179" s="4" t="n"/>
      <c r="T179" s="5" t="n"/>
      <c r="U179" s="6" t="n"/>
      <c r="V179" s="4" t="n"/>
      <c r="W179" s="4" t="n"/>
      <c r="X179" s="7" t="n"/>
      <c r="Y179" s="8">
        <f>COUNTIF(H179:Q179,"No")</f>
        <v/>
      </c>
      <c r="Z179" s="8">
        <f>IF(COUNTA(A179:G179)=0,0,10-COUNTA(H179:Q179))</f>
        <v/>
      </c>
      <c r="AA179" s="8">
        <f>AND(ISNUMBER(B179),D179="Solicitud de cotización",Y179=0,Z179=0)</f>
        <v/>
      </c>
      <c r="AB179" s="8">
        <f>IF(AND(ISNUMBER(B179),ISNUMBER(T179)),IF(T179&gt;=B179,1,0),0)</f>
        <v/>
      </c>
      <c r="AC179" s="9">
        <f>IF(AB179=1,(T179-B179)*24,0)</f>
        <v/>
      </c>
      <c r="AD179" s="9">
        <f>IF(AND(AB179=1,ISNUMBER(R179)),IF(R179&gt;B179,(MIN(R179,T179)-B179)*24,0),0)</f>
        <v/>
      </c>
      <c r="AE179" s="9">
        <f>AC179-AD179</f>
        <v/>
      </c>
      <c r="AF179" s="8">
        <f>IF(AND(AB179=1,N('Resumen'!$B$4)&gt;0),IF(AC179&lt;=N('Resumen'!$B$4),1,0),0)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  <c r="P180" s="4" t="n"/>
      <c r="Q180" s="4" t="n"/>
      <c r="R180" s="5" t="n"/>
      <c r="S180" s="4" t="n"/>
      <c r="T180" s="5" t="n"/>
      <c r="U180" s="6" t="n"/>
      <c r="V180" s="4" t="n"/>
      <c r="W180" s="4" t="n"/>
      <c r="X180" s="7" t="n"/>
      <c r="Y180" s="8">
        <f>COUNTIF(H180:Q180,"No")</f>
        <v/>
      </c>
      <c r="Z180" s="8">
        <f>IF(COUNTA(A180:G180)=0,0,10-COUNTA(H180:Q180))</f>
        <v/>
      </c>
      <c r="AA180" s="8">
        <f>AND(ISNUMBER(B180),D180="Solicitud de cotización",Y180=0,Z180=0)</f>
        <v/>
      </c>
      <c r="AB180" s="8">
        <f>IF(AND(ISNUMBER(B180),ISNUMBER(T180)),IF(T180&gt;=B180,1,0),0)</f>
        <v/>
      </c>
      <c r="AC180" s="9">
        <f>IF(AB180=1,(T180-B180)*24,0)</f>
        <v/>
      </c>
      <c r="AD180" s="9">
        <f>IF(AND(AB180=1,ISNUMBER(R180)),IF(R180&gt;B180,(MIN(R180,T180)-B180)*24,0),0)</f>
        <v/>
      </c>
      <c r="AE180" s="9">
        <f>AC180-AD180</f>
        <v/>
      </c>
      <c r="AF180" s="8">
        <f>IF(AND(AB180=1,N('Resumen'!$B$4)&gt;0),IF(AC180&lt;=N('Resumen'!$B$4),1,0),0)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  <c r="P181" s="4" t="n"/>
      <c r="Q181" s="4" t="n"/>
      <c r="R181" s="5" t="n"/>
      <c r="S181" s="4" t="n"/>
      <c r="T181" s="5" t="n"/>
      <c r="U181" s="6" t="n"/>
      <c r="V181" s="4" t="n"/>
      <c r="W181" s="4" t="n"/>
      <c r="X181" s="7" t="n"/>
      <c r="Y181" s="8">
        <f>COUNTIF(H181:Q181,"No")</f>
        <v/>
      </c>
      <c r="Z181" s="8">
        <f>IF(COUNTA(A181:G181)=0,0,10-COUNTA(H181:Q181))</f>
        <v/>
      </c>
      <c r="AA181" s="8">
        <f>AND(ISNUMBER(B181),D181="Solicitud de cotización",Y181=0,Z181=0)</f>
        <v/>
      </c>
      <c r="AB181" s="8">
        <f>IF(AND(ISNUMBER(B181),ISNUMBER(T181)),IF(T181&gt;=B181,1,0),0)</f>
        <v/>
      </c>
      <c r="AC181" s="9">
        <f>IF(AB181=1,(T181-B181)*24,0)</f>
        <v/>
      </c>
      <c r="AD181" s="9">
        <f>IF(AND(AB181=1,ISNUMBER(R181)),IF(R181&gt;B181,(MIN(R181,T181)-B181)*24,0),0)</f>
        <v/>
      </c>
      <c r="AE181" s="9">
        <f>AC181-AD181</f>
        <v/>
      </c>
      <c r="AF181" s="8">
        <f>IF(AND(AB181=1,N('Resumen'!$B$4)&gt;0),IF(AC181&lt;=N('Resumen'!$B$4),1,0),0)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  <c r="P182" s="4" t="n"/>
      <c r="Q182" s="4" t="n"/>
      <c r="R182" s="5" t="n"/>
      <c r="S182" s="4" t="n"/>
      <c r="T182" s="5" t="n"/>
      <c r="U182" s="6" t="n"/>
      <c r="V182" s="4" t="n"/>
      <c r="W182" s="4" t="n"/>
      <c r="X182" s="7" t="n"/>
      <c r="Y182" s="8">
        <f>COUNTIF(H182:Q182,"No")</f>
        <v/>
      </c>
      <c r="Z182" s="8">
        <f>IF(COUNTA(A182:G182)=0,0,10-COUNTA(H182:Q182))</f>
        <v/>
      </c>
      <c r="AA182" s="8">
        <f>AND(ISNUMBER(B182),D182="Solicitud de cotización",Y182=0,Z182=0)</f>
        <v/>
      </c>
      <c r="AB182" s="8">
        <f>IF(AND(ISNUMBER(B182),ISNUMBER(T182)),IF(T182&gt;=B182,1,0),0)</f>
        <v/>
      </c>
      <c r="AC182" s="9">
        <f>IF(AB182=1,(T182-B182)*24,0)</f>
        <v/>
      </c>
      <c r="AD182" s="9">
        <f>IF(AND(AB182=1,ISNUMBER(R182)),IF(R182&gt;B182,(MIN(R182,T182)-B182)*24,0),0)</f>
        <v/>
      </c>
      <c r="AE182" s="9">
        <f>AC182-AD182</f>
        <v/>
      </c>
      <c r="AF182" s="8">
        <f>IF(AND(AB182=1,N('Resumen'!$B$4)&gt;0),IF(AC182&lt;=N('Resumen'!$B$4),1,0),0)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  <c r="P183" s="4" t="n"/>
      <c r="Q183" s="4" t="n"/>
      <c r="R183" s="5" t="n"/>
      <c r="S183" s="4" t="n"/>
      <c r="T183" s="5" t="n"/>
      <c r="U183" s="6" t="n"/>
      <c r="V183" s="4" t="n"/>
      <c r="W183" s="4" t="n"/>
      <c r="X183" s="7" t="n"/>
      <c r="Y183" s="8">
        <f>COUNTIF(H183:Q183,"No")</f>
        <v/>
      </c>
      <c r="Z183" s="8">
        <f>IF(COUNTA(A183:G183)=0,0,10-COUNTA(H183:Q183))</f>
        <v/>
      </c>
      <c r="AA183" s="8">
        <f>AND(ISNUMBER(B183),D183="Solicitud de cotización",Y183=0,Z183=0)</f>
        <v/>
      </c>
      <c r="AB183" s="8">
        <f>IF(AND(ISNUMBER(B183),ISNUMBER(T183)),IF(T183&gt;=B183,1,0),0)</f>
        <v/>
      </c>
      <c r="AC183" s="9">
        <f>IF(AB183=1,(T183-B183)*24,0)</f>
        <v/>
      </c>
      <c r="AD183" s="9">
        <f>IF(AND(AB183=1,ISNUMBER(R183)),IF(R183&gt;B183,(MIN(R183,T183)-B183)*24,0),0)</f>
        <v/>
      </c>
      <c r="AE183" s="9">
        <f>AC183-AD183</f>
        <v/>
      </c>
      <c r="AF183" s="8">
        <f>IF(AND(AB183=1,N('Resumen'!$B$4)&gt;0),IF(AC183&lt;=N('Resumen'!$B$4),1,0),0)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  <c r="P184" s="4" t="n"/>
      <c r="Q184" s="4" t="n"/>
      <c r="R184" s="5" t="n"/>
      <c r="S184" s="4" t="n"/>
      <c r="T184" s="5" t="n"/>
      <c r="U184" s="6" t="n"/>
      <c r="V184" s="4" t="n"/>
      <c r="W184" s="4" t="n"/>
      <c r="X184" s="7" t="n"/>
      <c r="Y184" s="8">
        <f>COUNTIF(H184:Q184,"No")</f>
        <v/>
      </c>
      <c r="Z184" s="8">
        <f>IF(COUNTA(A184:G184)=0,0,10-COUNTA(H184:Q184))</f>
        <v/>
      </c>
      <c r="AA184" s="8">
        <f>AND(ISNUMBER(B184),D184="Solicitud de cotización",Y184=0,Z184=0)</f>
        <v/>
      </c>
      <c r="AB184" s="8">
        <f>IF(AND(ISNUMBER(B184),ISNUMBER(T184)),IF(T184&gt;=B184,1,0),0)</f>
        <v/>
      </c>
      <c r="AC184" s="9">
        <f>IF(AB184=1,(T184-B184)*24,0)</f>
        <v/>
      </c>
      <c r="AD184" s="9">
        <f>IF(AND(AB184=1,ISNUMBER(R184)),IF(R184&gt;B184,(MIN(R184,T184)-B184)*24,0),0)</f>
        <v/>
      </c>
      <c r="AE184" s="9">
        <f>AC184-AD184</f>
        <v/>
      </c>
      <c r="AF184" s="8">
        <f>IF(AND(AB184=1,N('Resumen'!$B$4)&gt;0),IF(AC184&lt;=N('Resumen'!$B$4),1,0),0)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  <c r="P185" s="4" t="n"/>
      <c r="Q185" s="4" t="n"/>
      <c r="R185" s="5" t="n"/>
      <c r="S185" s="4" t="n"/>
      <c r="T185" s="5" t="n"/>
      <c r="U185" s="6" t="n"/>
      <c r="V185" s="4" t="n"/>
      <c r="W185" s="4" t="n"/>
      <c r="X185" s="7" t="n"/>
      <c r="Y185" s="8">
        <f>COUNTIF(H185:Q185,"No")</f>
        <v/>
      </c>
      <c r="Z185" s="8">
        <f>IF(COUNTA(A185:G185)=0,0,10-COUNTA(H185:Q185))</f>
        <v/>
      </c>
      <c r="AA185" s="8">
        <f>AND(ISNUMBER(B185),D185="Solicitud de cotización",Y185=0,Z185=0)</f>
        <v/>
      </c>
      <c r="AB185" s="8">
        <f>IF(AND(ISNUMBER(B185),ISNUMBER(T185)),IF(T185&gt;=B185,1,0),0)</f>
        <v/>
      </c>
      <c r="AC185" s="9">
        <f>IF(AB185=1,(T185-B185)*24,0)</f>
        <v/>
      </c>
      <c r="AD185" s="9">
        <f>IF(AND(AB185=1,ISNUMBER(R185)),IF(R185&gt;B185,(MIN(R185,T185)-B185)*24,0),0)</f>
        <v/>
      </c>
      <c r="AE185" s="9">
        <f>AC185-AD185</f>
        <v/>
      </c>
      <c r="AF185" s="8">
        <f>IF(AND(AB185=1,N('Resumen'!$B$4)&gt;0),IF(AC185&lt;=N('Resumen'!$B$4),1,0),0)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  <c r="P186" s="4" t="n"/>
      <c r="Q186" s="4" t="n"/>
      <c r="R186" s="5" t="n"/>
      <c r="S186" s="4" t="n"/>
      <c r="T186" s="5" t="n"/>
      <c r="U186" s="6" t="n"/>
      <c r="V186" s="4" t="n"/>
      <c r="W186" s="4" t="n"/>
      <c r="X186" s="7" t="n"/>
      <c r="Y186" s="8">
        <f>COUNTIF(H186:Q186,"No")</f>
        <v/>
      </c>
      <c r="Z186" s="8">
        <f>IF(COUNTA(A186:G186)=0,0,10-COUNTA(H186:Q186))</f>
        <v/>
      </c>
      <c r="AA186" s="8">
        <f>AND(ISNUMBER(B186),D186="Solicitud de cotización",Y186=0,Z186=0)</f>
        <v/>
      </c>
      <c r="AB186" s="8">
        <f>IF(AND(ISNUMBER(B186),ISNUMBER(T186)),IF(T186&gt;=B186,1,0),0)</f>
        <v/>
      </c>
      <c r="AC186" s="9">
        <f>IF(AB186=1,(T186-B186)*24,0)</f>
        <v/>
      </c>
      <c r="AD186" s="9">
        <f>IF(AND(AB186=1,ISNUMBER(R186)),IF(R186&gt;B186,(MIN(R186,T186)-B186)*24,0),0)</f>
        <v/>
      </c>
      <c r="AE186" s="9">
        <f>AC186-AD186</f>
        <v/>
      </c>
      <c r="AF186" s="8">
        <f>IF(AND(AB186=1,N('Resumen'!$B$4)&gt;0),IF(AC186&lt;=N('Resumen'!$B$4),1,0),0)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  <c r="P187" s="4" t="n"/>
      <c r="Q187" s="4" t="n"/>
      <c r="R187" s="5" t="n"/>
      <c r="S187" s="4" t="n"/>
      <c r="T187" s="5" t="n"/>
      <c r="U187" s="6" t="n"/>
      <c r="V187" s="4" t="n"/>
      <c r="W187" s="4" t="n"/>
      <c r="X187" s="7" t="n"/>
      <c r="Y187" s="8">
        <f>COUNTIF(H187:Q187,"No")</f>
        <v/>
      </c>
      <c r="Z187" s="8">
        <f>IF(COUNTA(A187:G187)=0,0,10-COUNTA(H187:Q187))</f>
        <v/>
      </c>
      <c r="AA187" s="8">
        <f>AND(ISNUMBER(B187),D187="Solicitud de cotización",Y187=0,Z187=0)</f>
        <v/>
      </c>
      <c r="AB187" s="8">
        <f>IF(AND(ISNUMBER(B187),ISNUMBER(T187)),IF(T187&gt;=B187,1,0),0)</f>
        <v/>
      </c>
      <c r="AC187" s="9">
        <f>IF(AB187=1,(T187-B187)*24,0)</f>
        <v/>
      </c>
      <c r="AD187" s="9">
        <f>IF(AND(AB187=1,ISNUMBER(R187)),IF(R187&gt;B187,(MIN(R187,T187)-B187)*24,0),0)</f>
        <v/>
      </c>
      <c r="AE187" s="9">
        <f>AC187-AD187</f>
        <v/>
      </c>
      <c r="AF187" s="8">
        <f>IF(AND(AB187=1,N('Resumen'!$B$4)&gt;0),IF(AC187&lt;=N('Resumen'!$B$4),1,0),0)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  <c r="P188" s="4" t="n"/>
      <c r="Q188" s="4" t="n"/>
      <c r="R188" s="5" t="n"/>
      <c r="S188" s="4" t="n"/>
      <c r="T188" s="5" t="n"/>
      <c r="U188" s="6" t="n"/>
      <c r="V188" s="4" t="n"/>
      <c r="W188" s="4" t="n"/>
      <c r="X188" s="7" t="n"/>
      <c r="Y188" s="8">
        <f>COUNTIF(H188:Q188,"No")</f>
        <v/>
      </c>
      <c r="Z188" s="8">
        <f>IF(COUNTA(A188:G188)=0,0,10-COUNTA(H188:Q188))</f>
        <v/>
      </c>
      <c r="AA188" s="8">
        <f>AND(ISNUMBER(B188),D188="Solicitud de cotización",Y188=0,Z188=0)</f>
        <v/>
      </c>
      <c r="AB188" s="8">
        <f>IF(AND(ISNUMBER(B188),ISNUMBER(T188)),IF(T188&gt;=B188,1,0),0)</f>
        <v/>
      </c>
      <c r="AC188" s="9">
        <f>IF(AB188=1,(T188-B188)*24,0)</f>
        <v/>
      </c>
      <c r="AD188" s="9">
        <f>IF(AND(AB188=1,ISNUMBER(R188)),IF(R188&gt;B188,(MIN(R188,T188)-B188)*24,0),0)</f>
        <v/>
      </c>
      <c r="AE188" s="9">
        <f>AC188-AD188</f>
        <v/>
      </c>
      <c r="AF188" s="8">
        <f>IF(AND(AB188=1,N('Resumen'!$B$4)&gt;0),IF(AC188&lt;=N('Resumen'!$B$4),1,0),0)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  <c r="P189" s="4" t="n"/>
      <c r="Q189" s="4" t="n"/>
      <c r="R189" s="5" t="n"/>
      <c r="S189" s="4" t="n"/>
      <c r="T189" s="5" t="n"/>
      <c r="U189" s="6" t="n"/>
      <c r="V189" s="4" t="n"/>
      <c r="W189" s="4" t="n"/>
      <c r="X189" s="7" t="n"/>
      <c r="Y189" s="8">
        <f>COUNTIF(H189:Q189,"No")</f>
        <v/>
      </c>
      <c r="Z189" s="8">
        <f>IF(COUNTA(A189:G189)=0,0,10-COUNTA(H189:Q189))</f>
        <v/>
      </c>
      <c r="AA189" s="8">
        <f>AND(ISNUMBER(B189),D189="Solicitud de cotización",Y189=0,Z189=0)</f>
        <v/>
      </c>
      <c r="AB189" s="8">
        <f>IF(AND(ISNUMBER(B189),ISNUMBER(T189)),IF(T189&gt;=B189,1,0),0)</f>
        <v/>
      </c>
      <c r="AC189" s="9">
        <f>IF(AB189=1,(T189-B189)*24,0)</f>
        <v/>
      </c>
      <c r="AD189" s="9">
        <f>IF(AND(AB189=1,ISNUMBER(R189)),IF(R189&gt;B189,(MIN(R189,T189)-B189)*24,0),0)</f>
        <v/>
      </c>
      <c r="AE189" s="9">
        <f>AC189-AD189</f>
        <v/>
      </c>
      <c r="AF189" s="8">
        <f>IF(AND(AB189=1,N('Resumen'!$B$4)&gt;0),IF(AC189&lt;=N('Resumen'!$B$4),1,0),0)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  <c r="P190" s="4" t="n"/>
      <c r="Q190" s="4" t="n"/>
      <c r="R190" s="5" t="n"/>
      <c r="S190" s="4" t="n"/>
      <c r="T190" s="5" t="n"/>
      <c r="U190" s="6" t="n"/>
      <c r="V190" s="4" t="n"/>
      <c r="W190" s="4" t="n"/>
      <c r="X190" s="7" t="n"/>
      <c r="Y190" s="8">
        <f>COUNTIF(H190:Q190,"No")</f>
        <v/>
      </c>
      <c r="Z190" s="8">
        <f>IF(COUNTA(A190:G190)=0,0,10-COUNTA(H190:Q190))</f>
        <v/>
      </c>
      <c r="AA190" s="8">
        <f>AND(ISNUMBER(B190),D190="Solicitud de cotización",Y190=0,Z190=0)</f>
        <v/>
      </c>
      <c r="AB190" s="8">
        <f>IF(AND(ISNUMBER(B190),ISNUMBER(T190)),IF(T190&gt;=B190,1,0),0)</f>
        <v/>
      </c>
      <c r="AC190" s="9">
        <f>IF(AB190=1,(T190-B190)*24,0)</f>
        <v/>
      </c>
      <c r="AD190" s="9">
        <f>IF(AND(AB190=1,ISNUMBER(R190)),IF(R190&gt;B190,(MIN(R190,T190)-B190)*24,0),0)</f>
        <v/>
      </c>
      <c r="AE190" s="9">
        <f>AC190-AD190</f>
        <v/>
      </c>
      <c r="AF190" s="8">
        <f>IF(AND(AB190=1,N('Resumen'!$B$4)&gt;0),IF(AC190&lt;=N('Resumen'!$B$4),1,0),0)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  <c r="P191" s="4" t="n"/>
      <c r="Q191" s="4" t="n"/>
      <c r="R191" s="5" t="n"/>
      <c r="S191" s="4" t="n"/>
      <c r="T191" s="5" t="n"/>
      <c r="U191" s="6" t="n"/>
      <c r="V191" s="4" t="n"/>
      <c r="W191" s="4" t="n"/>
      <c r="X191" s="7" t="n"/>
      <c r="Y191" s="8">
        <f>COUNTIF(H191:Q191,"No")</f>
        <v/>
      </c>
      <c r="Z191" s="8">
        <f>IF(COUNTA(A191:G191)=0,0,10-COUNTA(H191:Q191))</f>
        <v/>
      </c>
      <c r="AA191" s="8">
        <f>AND(ISNUMBER(B191),D191="Solicitud de cotización",Y191=0,Z191=0)</f>
        <v/>
      </c>
      <c r="AB191" s="8">
        <f>IF(AND(ISNUMBER(B191),ISNUMBER(T191)),IF(T191&gt;=B191,1,0),0)</f>
        <v/>
      </c>
      <c r="AC191" s="9">
        <f>IF(AB191=1,(T191-B191)*24,0)</f>
        <v/>
      </c>
      <c r="AD191" s="9">
        <f>IF(AND(AB191=1,ISNUMBER(R191)),IF(R191&gt;B191,(MIN(R191,T191)-B191)*24,0),0)</f>
        <v/>
      </c>
      <c r="AE191" s="9">
        <f>AC191-AD191</f>
        <v/>
      </c>
      <c r="AF191" s="8">
        <f>IF(AND(AB191=1,N('Resumen'!$B$4)&gt;0),IF(AC191&lt;=N('Resumen'!$B$4),1,0),0)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  <c r="P192" s="4" t="n"/>
      <c r="Q192" s="4" t="n"/>
      <c r="R192" s="5" t="n"/>
      <c r="S192" s="4" t="n"/>
      <c r="T192" s="5" t="n"/>
      <c r="U192" s="6" t="n"/>
      <c r="V192" s="4" t="n"/>
      <c r="W192" s="4" t="n"/>
      <c r="X192" s="7" t="n"/>
      <c r="Y192" s="8">
        <f>COUNTIF(H192:Q192,"No")</f>
        <v/>
      </c>
      <c r="Z192" s="8">
        <f>IF(COUNTA(A192:G192)=0,0,10-COUNTA(H192:Q192))</f>
        <v/>
      </c>
      <c r="AA192" s="8">
        <f>AND(ISNUMBER(B192),D192="Solicitud de cotización",Y192=0,Z192=0)</f>
        <v/>
      </c>
      <c r="AB192" s="8">
        <f>IF(AND(ISNUMBER(B192),ISNUMBER(T192)),IF(T192&gt;=B192,1,0),0)</f>
        <v/>
      </c>
      <c r="AC192" s="9">
        <f>IF(AB192=1,(T192-B192)*24,0)</f>
        <v/>
      </c>
      <c r="AD192" s="9">
        <f>IF(AND(AB192=1,ISNUMBER(R192)),IF(R192&gt;B192,(MIN(R192,T192)-B192)*24,0),0)</f>
        <v/>
      </c>
      <c r="AE192" s="9">
        <f>AC192-AD192</f>
        <v/>
      </c>
      <c r="AF192" s="8">
        <f>IF(AND(AB192=1,N('Resumen'!$B$4)&gt;0),IF(AC192&lt;=N('Resumen'!$B$4),1,0),0)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  <c r="P193" s="4" t="n"/>
      <c r="Q193" s="4" t="n"/>
      <c r="R193" s="5" t="n"/>
      <c r="S193" s="4" t="n"/>
      <c r="T193" s="5" t="n"/>
      <c r="U193" s="6" t="n"/>
      <c r="V193" s="4" t="n"/>
      <c r="W193" s="4" t="n"/>
      <c r="X193" s="7" t="n"/>
      <c r="Y193" s="8">
        <f>COUNTIF(H193:Q193,"No")</f>
        <v/>
      </c>
      <c r="Z193" s="8">
        <f>IF(COUNTA(A193:G193)=0,0,10-COUNTA(H193:Q193))</f>
        <v/>
      </c>
      <c r="AA193" s="8">
        <f>AND(ISNUMBER(B193),D193="Solicitud de cotización",Y193=0,Z193=0)</f>
        <v/>
      </c>
      <c r="AB193" s="8">
        <f>IF(AND(ISNUMBER(B193),ISNUMBER(T193)),IF(T193&gt;=B193,1,0),0)</f>
        <v/>
      </c>
      <c r="AC193" s="9">
        <f>IF(AB193=1,(T193-B193)*24,0)</f>
        <v/>
      </c>
      <c r="AD193" s="9">
        <f>IF(AND(AB193=1,ISNUMBER(R193)),IF(R193&gt;B193,(MIN(R193,T193)-B193)*24,0),0)</f>
        <v/>
      </c>
      <c r="AE193" s="9">
        <f>AC193-AD193</f>
        <v/>
      </c>
      <c r="AF193" s="8">
        <f>IF(AND(AB193=1,N('Resumen'!$B$4)&gt;0),IF(AC193&lt;=N('Resumen'!$B$4),1,0),0)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  <c r="P194" s="4" t="n"/>
      <c r="Q194" s="4" t="n"/>
      <c r="R194" s="5" t="n"/>
      <c r="S194" s="4" t="n"/>
      <c r="T194" s="5" t="n"/>
      <c r="U194" s="6" t="n"/>
      <c r="V194" s="4" t="n"/>
      <c r="W194" s="4" t="n"/>
      <c r="X194" s="7" t="n"/>
      <c r="Y194" s="8">
        <f>COUNTIF(H194:Q194,"No")</f>
        <v/>
      </c>
      <c r="Z194" s="8">
        <f>IF(COUNTA(A194:G194)=0,0,10-COUNTA(H194:Q194))</f>
        <v/>
      </c>
      <c r="AA194" s="8">
        <f>AND(ISNUMBER(B194),D194="Solicitud de cotización",Y194=0,Z194=0)</f>
        <v/>
      </c>
      <c r="AB194" s="8">
        <f>IF(AND(ISNUMBER(B194),ISNUMBER(T194)),IF(T194&gt;=B194,1,0),0)</f>
        <v/>
      </c>
      <c r="AC194" s="9">
        <f>IF(AB194=1,(T194-B194)*24,0)</f>
        <v/>
      </c>
      <c r="AD194" s="9">
        <f>IF(AND(AB194=1,ISNUMBER(R194)),IF(R194&gt;B194,(MIN(R194,T194)-B194)*24,0),0)</f>
        <v/>
      </c>
      <c r="AE194" s="9">
        <f>AC194-AD194</f>
        <v/>
      </c>
      <c r="AF194" s="8">
        <f>IF(AND(AB194=1,N('Resumen'!$B$4)&gt;0),IF(AC194&lt;=N('Resumen'!$B$4),1,0),0)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  <c r="P195" s="4" t="n"/>
      <c r="Q195" s="4" t="n"/>
      <c r="R195" s="5" t="n"/>
      <c r="S195" s="4" t="n"/>
      <c r="T195" s="5" t="n"/>
      <c r="U195" s="6" t="n"/>
      <c r="V195" s="4" t="n"/>
      <c r="W195" s="4" t="n"/>
      <c r="X195" s="7" t="n"/>
      <c r="Y195" s="8">
        <f>COUNTIF(H195:Q195,"No")</f>
        <v/>
      </c>
      <c r="Z195" s="8">
        <f>IF(COUNTA(A195:G195)=0,0,10-COUNTA(H195:Q195))</f>
        <v/>
      </c>
      <c r="AA195" s="8">
        <f>AND(ISNUMBER(B195),D195="Solicitud de cotización",Y195=0,Z195=0)</f>
        <v/>
      </c>
      <c r="AB195" s="8">
        <f>IF(AND(ISNUMBER(B195),ISNUMBER(T195)),IF(T195&gt;=B195,1,0),0)</f>
        <v/>
      </c>
      <c r="AC195" s="9">
        <f>IF(AB195=1,(T195-B195)*24,0)</f>
        <v/>
      </c>
      <c r="AD195" s="9">
        <f>IF(AND(AB195=1,ISNUMBER(R195)),IF(R195&gt;B195,(MIN(R195,T195)-B195)*24,0),0)</f>
        <v/>
      </c>
      <c r="AE195" s="9">
        <f>AC195-AD195</f>
        <v/>
      </c>
      <c r="AF195" s="8">
        <f>IF(AND(AB195=1,N('Resumen'!$B$4)&gt;0),IF(AC195&lt;=N('Resumen'!$B$4),1,0),0)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  <c r="P196" s="4" t="n"/>
      <c r="Q196" s="4" t="n"/>
      <c r="R196" s="5" t="n"/>
      <c r="S196" s="4" t="n"/>
      <c r="T196" s="5" t="n"/>
      <c r="U196" s="6" t="n"/>
      <c r="V196" s="4" t="n"/>
      <c r="W196" s="4" t="n"/>
      <c r="X196" s="7" t="n"/>
      <c r="Y196" s="8">
        <f>COUNTIF(H196:Q196,"No")</f>
        <v/>
      </c>
      <c r="Z196" s="8">
        <f>IF(COUNTA(A196:G196)=0,0,10-COUNTA(H196:Q196))</f>
        <v/>
      </c>
      <c r="AA196" s="8">
        <f>AND(ISNUMBER(B196),D196="Solicitud de cotización",Y196=0,Z196=0)</f>
        <v/>
      </c>
      <c r="AB196" s="8">
        <f>IF(AND(ISNUMBER(B196),ISNUMBER(T196)),IF(T196&gt;=B196,1,0),0)</f>
        <v/>
      </c>
      <c r="AC196" s="9">
        <f>IF(AB196=1,(T196-B196)*24,0)</f>
        <v/>
      </c>
      <c r="AD196" s="9">
        <f>IF(AND(AB196=1,ISNUMBER(R196)),IF(R196&gt;B196,(MIN(R196,T196)-B196)*24,0),0)</f>
        <v/>
      </c>
      <c r="AE196" s="9">
        <f>AC196-AD196</f>
        <v/>
      </c>
      <c r="AF196" s="8">
        <f>IF(AND(AB196=1,N('Resumen'!$B$4)&gt;0),IF(AC196&lt;=N('Resumen'!$B$4),1,0),0)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  <c r="P197" s="4" t="n"/>
      <c r="Q197" s="4" t="n"/>
      <c r="R197" s="5" t="n"/>
      <c r="S197" s="4" t="n"/>
      <c r="T197" s="5" t="n"/>
      <c r="U197" s="6" t="n"/>
      <c r="V197" s="4" t="n"/>
      <c r="W197" s="4" t="n"/>
      <c r="X197" s="7" t="n"/>
      <c r="Y197" s="8">
        <f>COUNTIF(H197:Q197,"No")</f>
        <v/>
      </c>
      <c r="Z197" s="8">
        <f>IF(COUNTA(A197:G197)=0,0,10-COUNTA(H197:Q197))</f>
        <v/>
      </c>
      <c r="AA197" s="8">
        <f>AND(ISNUMBER(B197),D197="Solicitud de cotización",Y197=0,Z197=0)</f>
        <v/>
      </c>
      <c r="AB197" s="8">
        <f>IF(AND(ISNUMBER(B197),ISNUMBER(T197)),IF(T197&gt;=B197,1,0),0)</f>
        <v/>
      </c>
      <c r="AC197" s="9">
        <f>IF(AB197=1,(T197-B197)*24,0)</f>
        <v/>
      </c>
      <c r="AD197" s="9">
        <f>IF(AND(AB197=1,ISNUMBER(R197)),IF(R197&gt;B197,(MIN(R197,T197)-B197)*24,0),0)</f>
        <v/>
      </c>
      <c r="AE197" s="9">
        <f>AC197-AD197</f>
        <v/>
      </c>
      <c r="AF197" s="8">
        <f>IF(AND(AB197=1,N('Resumen'!$B$4)&gt;0),IF(AC197&lt;=N('Resumen'!$B$4),1,0),0)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  <c r="P198" s="4" t="n"/>
      <c r="Q198" s="4" t="n"/>
      <c r="R198" s="5" t="n"/>
      <c r="S198" s="4" t="n"/>
      <c r="T198" s="5" t="n"/>
      <c r="U198" s="6" t="n"/>
      <c r="V198" s="4" t="n"/>
      <c r="W198" s="4" t="n"/>
      <c r="X198" s="7" t="n"/>
      <c r="Y198" s="8">
        <f>COUNTIF(H198:Q198,"No")</f>
        <v/>
      </c>
      <c r="Z198" s="8">
        <f>IF(COUNTA(A198:G198)=0,0,10-COUNTA(H198:Q198))</f>
        <v/>
      </c>
      <c r="AA198" s="8">
        <f>AND(ISNUMBER(B198),D198="Solicitud de cotización",Y198=0,Z198=0)</f>
        <v/>
      </c>
      <c r="AB198" s="8">
        <f>IF(AND(ISNUMBER(B198),ISNUMBER(T198)),IF(T198&gt;=B198,1,0),0)</f>
        <v/>
      </c>
      <c r="AC198" s="9">
        <f>IF(AB198=1,(T198-B198)*24,0)</f>
        <v/>
      </c>
      <c r="AD198" s="9">
        <f>IF(AND(AB198=1,ISNUMBER(R198)),IF(R198&gt;B198,(MIN(R198,T198)-B198)*24,0),0)</f>
        <v/>
      </c>
      <c r="AE198" s="9">
        <f>AC198-AD198</f>
        <v/>
      </c>
      <c r="AF198" s="8">
        <f>IF(AND(AB198=1,N('Resumen'!$B$4)&gt;0),IF(AC198&lt;=N('Resumen'!$B$4),1,0),0)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  <c r="P199" s="4" t="n"/>
      <c r="Q199" s="4" t="n"/>
      <c r="R199" s="5" t="n"/>
      <c r="S199" s="4" t="n"/>
      <c r="T199" s="5" t="n"/>
      <c r="U199" s="6" t="n"/>
      <c r="V199" s="4" t="n"/>
      <c r="W199" s="4" t="n"/>
      <c r="X199" s="7" t="n"/>
      <c r="Y199" s="8">
        <f>COUNTIF(H199:Q199,"No")</f>
        <v/>
      </c>
      <c r="Z199" s="8">
        <f>IF(COUNTA(A199:G199)=0,0,10-COUNTA(H199:Q199))</f>
        <v/>
      </c>
      <c r="AA199" s="8">
        <f>AND(ISNUMBER(B199),D199="Solicitud de cotización",Y199=0,Z199=0)</f>
        <v/>
      </c>
      <c r="AB199" s="8">
        <f>IF(AND(ISNUMBER(B199),ISNUMBER(T199)),IF(T199&gt;=B199,1,0),0)</f>
        <v/>
      </c>
      <c r="AC199" s="9">
        <f>IF(AB199=1,(T199-B199)*24,0)</f>
        <v/>
      </c>
      <c r="AD199" s="9">
        <f>IF(AND(AB199=1,ISNUMBER(R199)),IF(R199&gt;B199,(MIN(R199,T199)-B199)*24,0),0)</f>
        <v/>
      </c>
      <c r="AE199" s="9">
        <f>AC199-AD199</f>
        <v/>
      </c>
      <c r="AF199" s="8">
        <f>IF(AND(AB199=1,N('Resumen'!$B$4)&gt;0),IF(AC199&lt;=N('Resumen'!$B$4),1,0),0)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  <c r="P200" s="4" t="n"/>
      <c r="Q200" s="4" t="n"/>
      <c r="R200" s="5" t="n"/>
      <c r="S200" s="4" t="n"/>
      <c r="T200" s="5" t="n"/>
      <c r="U200" s="6" t="n"/>
      <c r="V200" s="4" t="n"/>
      <c r="W200" s="4" t="n"/>
      <c r="X200" s="7" t="n"/>
      <c r="Y200" s="8">
        <f>COUNTIF(H200:Q200,"No")</f>
        <v/>
      </c>
      <c r="Z200" s="8">
        <f>IF(COUNTA(A200:G200)=0,0,10-COUNTA(H200:Q200))</f>
        <v/>
      </c>
      <c r="AA200" s="8">
        <f>AND(ISNUMBER(B200),D200="Solicitud de cotización",Y200=0,Z200=0)</f>
        <v/>
      </c>
      <c r="AB200" s="8">
        <f>IF(AND(ISNUMBER(B200),ISNUMBER(T200)),IF(T200&gt;=B200,1,0),0)</f>
        <v/>
      </c>
      <c r="AC200" s="9">
        <f>IF(AB200=1,(T200-B200)*24,0)</f>
        <v/>
      </c>
      <c r="AD200" s="9">
        <f>IF(AND(AB200=1,ISNUMBER(R200)),IF(R200&gt;B200,(MIN(R200,T200)-B200)*24,0),0)</f>
        <v/>
      </c>
      <c r="AE200" s="9">
        <f>AC200-AD200</f>
        <v/>
      </c>
      <c r="AF200" s="8">
        <f>IF(AND(AB200=1,N('Resumen'!$B$4)&gt;0),IF(AC200&lt;=N('Resumen'!$B$4),1,0),0)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  <c r="P201" s="4" t="n"/>
      <c r="Q201" s="4" t="n"/>
      <c r="R201" s="5" t="n"/>
      <c r="S201" s="4" t="n"/>
      <c r="T201" s="5" t="n"/>
      <c r="U201" s="6" t="n"/>
      <c r="V201" s="4" t="n"/>
      <c r="W201" s="4" t="n"/>
      <c r="X201" s="7" t="n"/>
      <c r="Y201" s="8">
        <f>COUNTIF(H201:Q201,"No")</f>
        <v/>
      </c>
      <c r="Z201" s="8">
        <f>IF(COUNTA(A201:G201)=0,0,10-COUNTA(H201:Q201))</f>
        <v/>
      </c>
      <c r="AA201" s="8">
        <f>AND(ISNUMBER(B201),D201="Solicitud de cotización",Y201=0,Z201=0)</f>
        <v/>
      </c>
      <c r="AB201" s="8">
        <f>IF(AND(ISNUMBER(B201),ISNUMBER(T201)),IF(T201&gt;=B201,1,0),0)</f>
        <v/>
      </c>
      <c r="AC201" s="9">
        <f>IF(AB201=1,(T201-B201)*24,0)</f>
        <v/>
      </c>
      <c r="AD201" s="9">
        <f>IF(AND(AB201=1,ISNUMBER(R201)),IF(R201&gt;B201,(MIN(R201,T201)-B201)*24,0),0)</f>
        <v/>
      </c>
      <c r="AE201" s="9">
        <f>AC201-AD201</f>
        <v/>
      </c>
      <c r="AF201" s="8">
        <f>IF(AND(AB201=1,N('Resumen'!$B$4)&gt;0),IF(AC201&lt;=N('Resumen'!$B$4),1,0),0)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  <c r="P202" s="4" t="n"/>
      <c r="Q202" s="4" t="n"/>
      <c r="R202" s="5" t="n"/>
      <c r="S202" s="4" t="n"/>
      <c r="T202" s="5" t="n"/>
      <c r="U202" s="6" t="n"/>
      <c r="V202" s="4" t="n"/>
      <c r="W202" s="4" t="n"/>
      <c r="X202" s="7" t="n"/>
      <c r="Y202" s="8">
        <f>COUNTIF(H202:Q202,"No")</f>
        <v/>
      </c>
      <c r="Z202" s="8">
        <f>IF(COUNTA(A202:G202)=0,0,10-COUNTA(H202:Q202))</f>
        <v/>
      </c>
      <c r="AA202" s="8">
        <f>AND(ISNUMBER(B202),D202="Solicitud de cotización",Y202=0,Z202=0)</f>
        <v/>
      </c>
      <c r="AB202" s="8">
        <f>IF(AND(ISNUMBER(B202),ISNUMBER(T202)),IF(T202&gt;=B202,1,0),0)</f>
        <v/>
      </c>
      <c r="AC202" s="9">
        <f>IF(AB202=1,(T202-B202)*24,0)</f>
        <v/>
      </c>
      <c r="AD202" s="9">
        <f>IF(AND(AB202=1,ISNUMBER(R202)),IF(R202&gt;B202,(MIN(R202,T202)-B202)*24,0),0)</f>
        <v/>
      </c>
      <c r="AE202" s="9">
        <f>AC202-AD202</f>
        <v/>
      </c>
      <c r="AF202" s="8">
        <f>IF(AND(AB202=1,N('Resumen'!$B$4)&gt;0),IF(AC202&lt;=N('Resumen'!$B$4),1,0),0)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  <c r="P203" s="4" t="n"/>
      <c r="Q203" s="4" t="n"/>
      <c r="R203" s="5" t="n"/>
      <c r="S203" s="4" t="n"/>
      <c r="T203" s="5" t="n"/>
      <c r="U203" s="6" t="n"/>
      <c r="V203" s="4" t="n"/>
      <c r="W203" s="4" t="n"/>
      <c r="X203" s="7" t="n"/>
      <c r="Y203" s="8">
        <f>COUNTIF(H203:Q203,"No")</f>
        <v/>
      </c>
      <c r="Z203" s="8">
        <f>IF(COUNTA(A203:G203)=0,0,10-COUNTA(H203:Q203))</f>
        <v/>
      </c>
      <c r="AA203" s="8">
        <f>AND(ISNUMBER(B203),D203="Solicitud de cotización",Y203=0,Z203=0)</f>
        <v/>
      </c>
      <c r="AB203" s="8">
        <f>IF(AND(ISNUMBER(B203),ISNUMBER(T203)),IF(T203&gt;=B203,1,0),0)</f>
        <v/>
      </c>
      <c r="AC203" s="9">
        <f>IF(AB203=1,(T203-B203)*24,0)</f>
        <v/>
      </c>
      <c r="AD203" s="9">
        <f>IF(AND(AB203=1,ISNUMBER(R203)),IF(R203&gt;B203,(MIN(R203,T203)-B203)*24,0),0)</f>
        <v/>
      </c>
      <c r="AE203" s="9">
        <f>AC203-AD203</f>
        <v/>
      </c>
      <c r="AF203" s="8">
        <f>IF(AND(AB203=1,N('Resumen'!$B$4)&gt;0),IF(AC203&lt;=N('Resumen'!$B$4),1,0),0)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  <c r="P204" s="4" t="n"/>
      <c r="Q204" s="4" t="n"/>
      <c r="R204" s="5" t="n"/>
      <c r="S204" s="4" t="n"/>
      <c r="T204" s="5" t="n"/>
      <c r="U204" s="6" t="n"/>
      <c r="V204" s="4" t="n"/>
      <c r="W204" s="4" t="n"/>
      <c r="X204" s="7" t="n"/>
      <c r="Y204" s="8">
        <f>COUNTIF(H204:Q204,"No")</f>
        <v/>
      </c>
      <c r="Z204" s="8">
        <f>IF(COUNTA(A204:G204)=0,0,10-COUNTA(H204:Q204))</f>
        <v/>
      </c>
      <c r="AA204" s="8">
        <f>AND(ISNUMBER(B204),D204="Solicitud de cotización",Y204=0,Z204=0)</f>
        <v/>
      </c>
      <c r="AB204" s="8">
        <f>IF(AND(ISNUMBER(B204),ISNUMBER(T204)),IF(T204&gt;=B204,1,0),0)</f>
        <v/>
      </c>
      <c r="AC204" s="9">
        <f>IF(AB204=1,(T204-B204)*24,0)</f>
        <v/>
      </c>
      <c r="AD204" s="9">
        <f>IF(AND(AB204=1,ISNUMBER(R204)),IF(R204&gt;B204,(MIN(R204,T204)-B204)*24,0),0)</f>
        <v/>
      </c>
      <c r="AE204" s="9">
        <f>AC204-AD204</f>
        <v/>
      </c>
      <c r="AF204" s="8">
        <f>IF(AND(AB204=1,N('Resumen'!$B$4)&gt;0),IF(AC204&lt;=N('Resumen'!$B$4),1,0),0)</f>
        <v/>
      </c>
    </row>
    <row r="205">
      <c r="A205" s="4" t="n"/>
      <c r="B205" s="5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4" t="n"/>
      <c r="O205" s="4" t="n"/>
      <c r="P205" s="4" t="n"/>
      <c r="Q205" s="4" t="n"/>
      <c r="R205" s="5" t="n"/>
      <c r="S205" s="4" t="n"/>
      <c r="T205" s="5" t="n"/>
      <c r="U205" s="6" t="n"/>
      <c r="V205" s="4" t="n"/>
      <c r="W205" s="4" t="n"/>
      <c r="X205" s="7" t="n"/>
      <c r="Y205" s="8">
        <f>COUNTIF(H205:Q205,"No")</f>
        <v/>
      </c>
      <c r="Z205" s="8">
        <f>IF(COUNTA(A205:G205)=0,0,10-COUNTA(H205:Q205))</f>
        <v/>
      </c>
      <c r="AA205" s="8">
        <f>AND(ISNUMBER(B205),D205="Solicitud de cotización",Y205=0,Z205=0)</f>
        <v/>
      </c>
      <c r="AB205" s="8">
        <f>IF(AND(ISNUMBER(B205),ISNUMBER(T205)),IF(T205&gt;=B205,1,0),0)</f>
        <v/>
      </c>
      <c r="AC205" s="9">
        <f>IF(AB205=1,(T205-B205)*24,0)</f>
        <v/>
      </c>
      <c r="AD205" s="9">
        <f>IF(AND(AB205=1,ISNUMBER(R205)),IF(R205&gt;B205,(MIN(R205,T205)-B205)*24,0),0)</f>
        <v/>
      </c>
      <c r="AE205" s="9">
        <f>AC205-AD205</f>
        <v/>
      </c>
      <c r="AF205" s="8">
        <f>IF(AND(AB205=1,N('Resumen'!$B$4)&gt;0),IF(AC205&lt;=N('Resumen'!$B$4),1,0),0)</f>
        <v/>
      </c>
    </row>
    <row r="206">
      <c r="A206" s="4" t="n"/>
      <c r="B206" s="5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4" t="n"/>
      <c r="O206" s="4" t="n"/>
      <c r="P206" s="4" t="n"/>
      <c r="Q206" s="4" t="n"/>
      <c r="R206" s="5" t="n"/>
      <c r="S206" s="4" t="n"/>
      <c r="T206" s="5" t="n"/>
      <c r="U206" s="6" t="n"/>
      <c r="V206" s="4" t="n"/>
      <c r="W206" s="4" t="n"/>
      <c r="X206" s="7" t="n"/>
      <c r="Y206" s="8">
        <f>COUNTIF(H206:Q206,"No")</f>
        <v/>
      </c>
      <c r="Z206" s="8">
        <f>IF(COUNTA(A206:G206)=0,0,10-COUNTA(H206:Q206))</f>
        <v/>
      </c>
      <c r="AA206" s="8">
        <f>AND(ISNUMBER(B206),D206="Solicitud de cotización",Y206=0,Z206=0)</f>
        <v/>
      </c>
      <c r="AB206" s="8">
        <f>IF(AND(ISNUMBER(B206),ISNUMBER(T206)),IF(T206&gt;=B206,1,0),0)</f>
        <v/>
      </c>
      <c r="AC206" s="9">
        <f>IF(AB206=1,(T206-B206)*24,0)</f>
        <v/>
      </c>
      <c r="AD206" s="9">
        <f>IF(AND(AB206=1,ISNUMBER(R206)),IF(R206&gt;B206,(MIN(R206,T206)-B206)*24,0),0)</f>
        <v/>
      </c>
      <c r="AE206" s="9">
        <f>AC206-AD206</f>
        <v/>
      </c>
      <c r="AF206" s="8">
        <f>IF(AND(AB206=1,N('Resumen'!$B$4)&gt;0),IF(AC206&lt;=N('Resumen'!$B$4),1,0),0)</f>
        <v/>
      </c>
    </row>
    <row r="207">
      <c r="A207" s="4" t="n"/>
      <c r="B207" s="5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4" t="n"/>
      <c r="O207" s="4" t="n"/>
      <c r="P207" s="4" t="n"/>
      <c r="Q207" s="4" t="n"/>
      <c r="R207" s="5" t="n"/>
      <c r="S207" s="4" t="n"/>
      <c r="T207" s="5" t="n"/>
      <c r="U207" s="6" t="n"/>
      <c r="V207" s="4" t="n"/>
      <c r="W207" s="4" t="n"/>
      <c r="X207" s="7" t="n"/>
      <c r="Y207" s="8">
        <f>COUNTIF(H207:Q207,"No")</f>
        <v/>
      </c>
      <c r="Z207" s="8">
        <f>IF(COUNTA(A207:G207)=0,0,10-COUNTA(H207:Q207))</f>
        <v/>
      </c>
      <c r="AA207" s="8">
        <f>AND(ISNUMBER(B207),D207="Solicitud de cotización",Y207=0,Z207=0)</f>
        <v/>
      </c>
      <c r="AB207" s="8">
        <f>IF(AND(ISNUMBER(B207),ISNUMBER(T207)),IF(T207&gt;=B207,1,0),0)</f>
        <v/>
      </c>
      <c r="AC207" s="9">
        <f>IF(AB207=1,(T207-B207)*24,0)</f>
        <v/>
      </c>
      <c r="AD207" s="9">
        <f>IF(AND(AB207=1,ISNUMBER(R207)),IF(R207&gt;B207,(MIN(R207,T207)-B207)*24,0),0)</f>
        <v/>
      </c>
      <c r="AE207" s="9">
        <f>AC207-AD207</f>
        <v/>
      </c>
      <c r="AF207" s="8">
        <f>IF(AND(AB207=1,N('Resumen'!$B$4)&gt;0),IF(AC207&lt;=N('Resumen'!$B$4),1,0),0)</f>
        <v/>
      </c>
    </row>
    <row r="208">
      <c r="A208" s="4" t="n"/>
      <c r="B208" s="5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4" t="n"/>
      <c r="O208" s="4" t="n"/>
      <c r="P208" s="4" t="n"/>
      <c r="Q208" s="4" t="n"/>
      <c r="R208" s="5" t="n"/>
      <c r="S208" s="4" t="n"/>
      <c r="T208" s="5" t="n"/>
      <c r="U208" s="6" t="n"/>
      <c r="V208" s="4" t="n"/>
      <c r="W208" s="4" t="n"/>
      <c r="X208" s="7" t="n"/>
      <c r="Y208" s="8">
        <f>COUNTIF(H208:Q208,"No")</f>
        <v/>
      </c>
      <c r="Z208" s="8">
        <f>IF(COUNTA(A208:G208)=0,0,10-COUNTA(H208:Q208))</f>
        <v/>
      </c>
      <c r="AA208" s="8">
        <f>AND(ISNUMBER(B208),D208="Solicitud de cotización",Y208=0,Z208=0)</f>
        <v/>
      </c>
      <c r="AB208" s="8">
        <f>IF(AND(ISNUMBER(B208),ISNUMBER(T208)),IF(T208&gt;=B208,1,0),0)</f>
        <v/>
      </c>
      <c r="AC208" s="9">
        <f>IF(AB208=1,(T208-B208)*24,0)</f>
        <v/>
      </c>
      <c r="AD208" s="9">
        <f>IF(AND(AB208=1,ISNUMBER(R208)),IF(R208&gt;B208,(MIN(R208,T208)-B208)*24,0),0)</f>
        <v/>
      </c>
      <c r="AE208" s="9">
        <f>AC208-AD208</f>
        <v/>
      </c>
      <c r="AF208" s="8">
        <f>IF(AND(AB208=1,N('Resumen'!$B$4)&gt;0),IF(AC208&lt;=N('Resumen'!$B$4),1,0),0)</f>
        <v/>
      </c>
    </row>
    <row r="209">
      <c r="A209" s="4" t="n"/>
      <c r="B209" s="5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  <c r="O209" s="4" t="n"/>
      <c r="P209" s="4" t="n"/>
      <c r="Q209" s="4" t="n"/>
      <c r="R209" s="5" t="n"/>
      <c r="S209" s="4" t="n"/>
      <c r="T209" s="5" t="n"/>
      <c r="U209" s="6" t="n"/>
      <c r="V209" s="4" t="n"/>
      <c r="W209" s="4" t="n"/>
      <c r="X209" s="7" t="n"/>
      <c r="Y209" s="8">
        <f>COUNTIF(H209:Q209,"No")</f>
        <v/>
      </c>
      <c r="Z209" s="8">
        <f>IF(COUNTA(A209:G209)=0,0,10-COUNTA(H209:Q209))</f>
        <v/>
      </c>
      <c r="AA209" s="8">
        <f>AND(ISNUMBER(B209),D209="Solicitud de cotización",Y209=0,Z209=0)</f>
        <v/>
      </c>
      <c r="AB209" s="8">
        <f>IF(AND(ISNUMBER(B209),ISNUMBER(T209)),IF(T209&gt;=B209,1,0),0)</f>
        <v/>
      </c>
      <c r="AC209" s="9">
        <f>IF(AB209=1,(T209-B209)*24,0)</f>
        <v/>
      </c>
      <c r="AD209" s="9">
        <f>IF(AND(AB209=1,ISNUMBER(R209)),IF(R209&gt;B209,(MIN(R209,T209)-B209)*24,0),0)</f>
        <v/>
      </c>
      <c r="AE209" s="9">
        <f>AC209-AD209</f>
        <v/>
      </c>
      <c r="AF209" s="8">
        <f>IF(AND(AB209=1,N('Resumen'!$B$4)&gt;0),IF(AC209&lt;=N('Resumen'!$B$4),1,0),0)</f>
        <v/>
      </c>
    </row>
    <row r="210">
      <c r="A210" s="4" t="n"/>
      <c r="B210" s="5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4" t="n"/>
      <c r="O210" s="4" t="n"/>
      <c r="P210" s="4" t="n"/>
      <c r="Q210" s="4" t="n"/>
      <c r="R210" s="5" t="n"/>
      <c r="S210" s="4" t="n"/>
      <c r="T210" s="5" t="n"/>
      <c r="U210" s="6" t="n"/>
      <c r="V210" s="4" t="n"/>
      <c r="W210" s="4" t="n"/>
      <c r="X210" s="7" t="n"/>
      <c r="Y210" s="8">
        <f>COUNTIF(H210:Q210,"No")</f>
        <v/>
      </c>
      <c r="Z210" s="8">
        <f>IF(COUNTA(A210:G210)=0,0,10-COUNTA(H210:Q210))</f>
        <v/>
      </c>
      <c r="AA210" s="8">
        <f>AND(ISNUMBER(B210),D210="Solicitud de cotización",Y210=0,Z210=0)</f>
        <v/>
      </c>
      <c r="AB210" s="8">
        <f>IF(AND(ISNUMBER(B210),ISNUMBER(T210)),IF(T210&gt;=B210,1,0),0)</f>
        <v/>
      </c>
      <c r="AC210" s="9">
        <f>IF(AB210=1,(T210-B210)*24,0)</f>
        <v/>
      </c>
      <c r="AD210" s="9">
        <f>IF(AND(AB210=1,ISNUMBER(R210)),IF(R210&gt;B210,(MIN(R210,T210)-B210)*24,0),0)</f>
        <v/>
      </c>
      <c r="AE210" s="9">
        <f>AC210-AD210</f>
        <v/>
      </c>
      <c r="AF210" s="8">
        <f>IF(AND(AB210=1,N('Resumen'!$B$4)&gt;0),IF(AC210&lt;=N('Resumen'!$B$4),1,0),0)</f>
        <v/>
      </c>
    </row>
    <row r="211">
      <c r="A211" s="4" t="n"/>
      <c r="B211" s="5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4" t="n"/>
      <c r="O211" s="4" t="n"/>
      <c r="P211" s="4" t="n"/>
      <c r="Q211" s="4" t="n"/>
      <c r="R211" s="5" t="n"/>
      <c r="S211" s="4" t="n"/>
      <c r="T211" s="5" t="n"/>
      <c r="U211" s="6" t="n"/>
      <c r="V211" s="4" t="n"/>
      <c r="W211" s="4" t="n"/>
      <c r="X211" s="7" t="n"/>
      <c r="Y211" s="8">
        <f>COUNTIF(H211:Q211,"No")</f>
        <v/>
      </c>
      <c r="Z211" s="8">
        <f>IF(COUNTA(A211:G211)=0,0,10-COUNTA(H211:Q211))</f>
        <v/>
      </c>
      <c r="AA211" s="8">
        <f>AND(ISNUMBER(B211),D211="Solicitud de cotización",Y211=0,Z211=0)</f>
        <v/>
      </c>
      <c r="AB211" s="8">
        <f>IF(AND(ISNUMBER(B211),ISNUMBER(T211)),IF(T211&gt;=B211,1,0),0)</f>
        <v/>
      </c>
      <c r="AC211" s="9">
        <f>IF(AB211=1,(T211-B211)*24,0)</f>
        <v/>
      </c>
      <c r="AD211" s="9">
        <f>IF(AND(AB211=1,ISNUMBER(R211)),IF(R211&gt;B211,(MIN(R211,T211)-B211)*24,0),0)</f>
        <v/>
      </c>
      <c r="AE211" s="9">
        <f>AC211-AD211</f>
        <v/>
      </c>
      <c r="AF211" s="8">
        <f>IF(AND(AB211=1,N('Resumen'!$B$4)&gt;0),IF(AC211&lt;=N('Resumen'!$B$4),1,0),0)</f>
        <v/>
      </c>
    </row>
    <row r="212">
      <c r="A212" s="4" t="n"/>
      <c r="B212" s="5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4" t="n"/>
      <c r="N212" s="4" t="n"/>
      <c r="O212" s="4" t="n"/>
      <c r="P212" s="4" t="n"/>
      <c r="Q212" s="4" t="n"/>
      <c r="R212" s="5" t="n"/>
      <c r="S212" s="4" t="n"/>
      <c r="T212" s="5" t="n"/>
      <c r="U212" s="6" t="n"/>
      <c r="V212" s="4" t="n"/>
      <c r="W212" s="4" t="n"/>
      <c r="X212" s="7" t="n"/>
      <c r="Y212" s="8">
        <f>COUNTIF(H212:Q212,"No")</f>
        <v/>
      </c>
      <c r="Z212" s="8">
        <f>IF(COUNTA(A212:G212)=0,0,10-COUNTA(H212:Q212))</f>
        <v/>
      </c>
      <c r="AA212" s="8">
        <f>AND(ISNUMBER(B212),D212="Solicitud de cotización",Y212=0,Z212=0)</f>
        <v/>
      </c>
      <c r="AB212" s="8">
        <f>IF(AND(ISNUMBER(B212),ISNUMBER(T212)),IF(T212&gt;=B212,1,0),0)</f>
        <v/>
      </c>
      <c r="AC212" s="9">
        <f>IF(AB212=1,(T212-B212)*24,0)</f>
        <v/>
      </c>
      <c r="AD212" s="9">
        <f>IF(AND(AB212=1,ISNUMBER(R212)),IF(R212&gt;B212,(MIN(R212,T212)-B212)*24,0),0)</f>
        <v/>
      </c>
      <c r="AE212" s="9">
        <f>AC212-AD212</f>
        <v/>
      </c>
      <c r="AF212" s="8">
        <f>IF(AND(AB212=1,N('Resumen'!$B$4)&gt;0),IF(AC212&lt;=N('Resumen'!$B$4),1,0),0)</f>
        <v/>
      </c>
    </row>
    <row r="213">
      <c r="A213" s="4" t="n"/>
      <c r="B213" s="5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4" t="n"/>
      <c r="N213" s="4" t="n"/>
      <c r="O213" s="4" t="n"/>
      <c r="P213" s="4" t="n"/>
      <c r="Q213" s="4" t="n"/>
      <c r="R213" s="5" t="n"/>
      <c r="S213" s="4" t="n"/>
      <c r="T213" s="5" t="n"/>
      <c r="U213" s="6" t="n"/>
      <c r="V213" s="4" t="n"/>
      <c r="W213" s="4" t="n"/>
      <c r="X213" s="7" t="n"/>
      <c r="Y213" s="8">
        <f>COUNTIF(H213:Q213,"No")</f>
        <v/>
      </c>
      <c r="Z213" s="8">
        <f>IF(COUNTA(A213:G213)=0,0,10-COUNTA(H213:Q213))</f>
        <v/>
      </c>
      <c r="AA213" s="8">
        <f>AND(ISNUMBER(B213),D213="Solicitud de cotización",Y213=0,Z213=0)</f>
        <v/>
      </c>
      <c r="AB213" s="8">
        <f>IF(AND(ISNUMBER(B213),ISNUMBER(T213)),IF(T213&gt;=B213,1,0),0)</f>
        <v/>
      </c>
      <c r="AC213" s="9">
        <f>IF(AB213=1,(T213-B213)*24,0)</f>
        <v/>
      </c>
      <c r="AD213" s="9">
        <f>IF(AND(AB213=1,ISNUMBER(R213)),IF(R213&gt;B213,(MIN(R213,T213)-B213)*24,0),0)</f>
        <v/>
      </c>
      <c r="AE213" s="9">
        <f>AC213-AD213</f>
        <v/>
      </c>
      <c r="AF213" s="8">
        <f>IF(AND(AB213=1,N('Resumen'!$B$4)&gt;0),IF(AC213&lt;=N('Resumen'!$B$4),1,0),0)</f>
        <v/>
      </c>
    </row>
    <row r="214">
      <c r="A214" s="4" t="n"/>
      <c r="B214" s="5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4" t="n"/>
      <c r="N214" s="4" t="n"/>
      <c r="O214" s="4" t="n"/>
      <c r="P214" s="4" t="n"/>
      <c r="Q214" s="4" t="n"/>
      <c r="R214" s="5" t="n"/>
      <c r="S214" s="4" t="n"/>
      <c r="T214" s="5" t="n"/>
      <c r="U214" s="6" t="n"/>
      <c r="V214" s="4" t="n"/>
      <c r="W214" s="4" t="n"/>
      <c r="X214" s="7" t="n"/>
      <c r="Y214" s="8">
        <f>COUNTIF(H214:Q214,"No")</f>
        <v/>
      </c>
      <c r="Z214" s="8">
        <f>IF(COUNTA(A214:G214)=0,0,10-COUNTA(H214:Q214))</f>
        <v/>
      </c>
      <c r="AA214" s="8">
        <f>AND(ISNUMBER(B214),D214="Solicitud de cotización",Y214=0,Z214=0)</f>
        <v/>
      </c>
      <c r="AB214" s="8">
        <f>IF(AND(ISNUMBER(B214),ISNUMBER(T214)),IF(T214&gt;=B214,1,0),0)</f>
        <v/>
      </c>
      <c r="AC214" s="9">
        <f>IF(AB214=1,(T214-B214)*24,0)</f>
        <v/>
      </c>
      <c r="AD214" s="9">
        <f>IF(AND(AB214=1,ISNUMBER(R214)),IF(R214&gt;B214,(MIN(R214,T214)-B214)*24,0),0)</f>
        <v/>
      </c>
      <c r="AE214" s="9">
        <f>AC214-AD214</f>
        <v/>
      </c>
      <c r="AF214" s="8">
        <f>IF(AND(AB214=1,N('Resumen'!$B$4)&gt;0),IF(AC214&lt;=N('Resumen'!$B$4),1,0),0)</f>
        <v/>
      </c>
    </row>
    <row r="215">
      <c r="A215" s="4" t="n"/>
      <c r="B215" s="5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4" t="n"/>
      <c r="N215" s="4" t="n"/>
      <c r="O215" s="4" t="n"/>
      <c r="P215" s="4" t="n"/>
      <c r="Q215" s="4" t="n"/>
      <c r="R215" s="5" t="n"/>
      <c r="S215" s="4" t="n"/>
      <c r="T215" s="5" t="n"/>
      <c r="U215" s="6" t="n"/>
      <c r="V215" s="4" t="n"/>
      <c r="W215" s="4" t="n"/>
      <c r="X215" s="7" t="n"/>
      <c r="Y215" s="8">
        <f>COUNTIF(H215:Q215,"No")</f>
        <v/>
      </c>
      <c r="Z215" s="8">
        <f>IF(COUNTA(A215:G215)=0,0,10-COUNTA(H215:Q215))</f>
        <v/>
      </c>
      <c r="AA215" s="8">
        <f>AND(ISNUMBER(B215),D215="Solicitud de cotización",Y215=0,Z215=0)</f>
        <v/>
      </c>
      <c r="AB215" s="8">
        <f>IF(AND(ISNUMBER(B215),ISNUMBER(T215)),IF(T215&gt;=B215,1,0),0)</f>
        <v/>
      </c>
      <c r="AC215" s="9">
        <f>IF(AB215=1,(T215-B215)*24,0)</f>
        <v/>
      </c>
      <c r="AD215" s="9">
        <f>IF(AND(AB215=1,ISNUMBER(R215)),IF(R215&gt;B215,(MIN(R215,T215)-B215)*24,0),0)</f>
        <v/>
      </c>
      <c r="AE215" s="9">
        <f>AC215-AD215</f>
        <v/>
      </c>
      <c r="AF215" s="8">
        <f>IF(AND(AB215=1,N('Resumen'!$B$4)&gt;0),IF(AC215&lt;=N('Resumen'!$B$4),1,0),0)</f>
        <v/>
      </c>
    </row>
    <row r="216">
      <c r="A216" s="4" t="n"/>
      <c r="B216" s="5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4" t="n"/>
      <c r="N216" s="4" t="n"/>
      <c r="O216" s="4" t="n"/>
      <c r="P216" s="4" t="n"/>
      <c r="Q216" s="4" t="n"/>
      <c r="R216" s="5" t="n"/>
      <c r="S216" s="4" t="n"/>
      <c r="T216" s="5" t="n"/>
      <c r="U216" s="6" t="n"/>
      <c r="V216" s="4" t="n"/>
      <c r="W216" s="4" t="n"/>
      <c r="X216" s="7" t="n"/>
      <c r="Y216" s="8">
        <f>COUNTIF(H216:Q216,"No")</f>
        <v/>
      </c>
      <c r="Z216" s="8">
        <f>IF(COUNTA(A216:G216)=0,0,10-COUNTA(H216:Q216))</f>
        <v/>
      </c>
      <c r="AA216" s="8">
        <f>AND(ISNUMBER(B216),D216="Solicitud de cotización",Y216=0,Z216=0)</f>
        <v/>
      </c>
      <c r="AB216" s="8">
        <f>IF(AND(ISNUMBER(B216),ISNUMBER(T216)),IF(T216&gt;=B216,1,0),0)</f>
        <v/>
      </c>
      <c r="AC216" s="9">
        <f>IF(AB216=1,(T216-B216)*24,0)</f>
        <v/>
      </c>
      <c r="AD216" s="9">
        <f>IF(AND(AB216=1,ISNUMBER(R216)),IF(R216&gt;B216,(MIN(R216,T216)-B216)*24,0),0)</f>
        <v/>
      </c>
      <c r="AE216" s="9">
        <f>AC216-AD216</f>
        <v/>
      </c>
      <c r="AF216" s="8">
        <f>IF(AND(AB216=1,N('Resumen'!$B$4)&gt;0),IF(AC216&lt;=N('Resumen'!$B$4),1,0),0)</f>
        <v/>
      </c>
    </row>
    <row r="217">
      <c r="A217" s="4" t="n"/>
      <c r="B217" s="5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  <c r="O217" s="4" t="n"/>
      <c r="P217" s="4" t="n"/>
      <c r="Q217" s="4" t="n"/>
      <c r="R217" s="5" t="n"/>
      <c r="S217" s="4" t="n"/>
      <c r="T217" s="5" t="n"/>
      <c r="U217" s="6" t="n"/>
      <c r="V217" s="4" t="n"/>
      <c r="W217" s="4" t="n"/>
      <c r="X217" s="7" t="n"/>
      <c r="Y217" s="8">
        <f>COUNTIF(H217:Q217,"No")</f>
        <v/>
      </c>
      <c r="Z217" s="8">
        <f>IF(COUNTA(A217:G217)=0,0,10-COUNTA(H217:Q217))</f>
        <v/>
      </c>
      <c r="AA217" s="8">
        <f>AND(ISNUMBER(B217),D217="Solicitud de cotización",Y217=0,Z217=0)</f>
        <v/>
      </c>
      <c r="AB217" s="8">
        <f>IF(AND(ISNUMBER(B217),ISNUMBER(T217)),IF(T217&gt;=B217,1,0),0)</f>
        <v/>
      </c>
      <c r="AC217" s="9">
        <f>IF(AB217=1,(T217-B217)*24,0)</f>
        <v/>
      </c>
      <c r="AD217" s="9">
        <f>IF(AND(AB217=1,ISNUMBER(R217)),IF(R217&gt;B217,(MIN(R217,T217)-B217)*24,0),0)</f>
        <v/>
      </c>
      <c r="AE217" s="9">
        <f>AC217-AD217</f>
        <v/>
      </c>
      <c r="AF217" s="8">
        <f>IF(AND(AB217=1,N('Resumen'!$B$4)&gt;0),IF(AC217&lt;=N('Resumen'!$B$4),1,0),0)</f>
        <v/>
      </c>
    </row>
    <row r="218">
      <c r="A218" s="4" t="n"/>
      <c r="B218" s="5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4" t="n"/>
      <c r="N218" s="4" t="n"/>
      <c r="O218" s="4" t="n"/>
      <c r="P218" s="4" t="n"/>
      <c r="Q218" s="4" t="n"/>
      <c r="R218" s="5" t="n"/>
      <c r="S218" s="4" t="n"/>
      <c r="T218" s="5" t="n"/>
      <c r="U218" s="6" t="n"/>
      <c r="V218" s="4" t="n"/>
      <c r="W218" s="4" t="n"/>
      <c r="X218" s="7" t="n"/>
      <c r="Y218" s="8">
        <f>COUNTIF(H218:Q218,"No")</f>
        <v/>
      </c>
      <c r="Z218" s="8">
        <f>IF(COUNTA(A218:G218)=0,0,10-COUNTA(H218:Q218))</f>
        <v/>
      </c>
      <c r="AA218" s="8">
        <f>AND(ISNUMBER(B218),D218="Solicitud de cotización",Y218=0,Z218=0)</f>
        <v/>
      </c>
      <c r="AB218" s="8">
        <f>IF(AND(ISNUMBER(B218),ISNUMBER(T218)),IF(T218&gt;=B218,1,0),0)</f>
        <v/>
      </c>
      <c r="AC218" s="9">
        <f>IF(AB218=1,(T218-B218)*24,0)</f>
        <v/>
      </c>
      <c r="AD218" s="9">
        <f>IF(AND(AB218=1,ISNUMBER(R218)),IF(R218&gt;B218,(MIN(R218,T218)-B218)*24,0),0)</f>
        <v/>
      </c>
      <c r="AE218" s="9">
        <f>AC218-AD218</f>
        <v/>
      </c>
      <c r="AF218" s="8">
        <f>IF(AND(AB218=1,N('Resumen'!$B$4)&gt;0),IF(AC218&lt;=N('Resumen'!$B$4),1,0),0)</f>
        <v/>
      </c>
    </row>
    <row r="219">
      <c r="A219" s="4" t="n"/>
      <c r="B219" s="5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4" t="n"/>
      <c r="N219" s="4" t="n"/>
      <c r="O219" s="4" t="n"/>
      <c r="P219" s="4" t="n"/>
      <c r="Q219" s="4" t="n"/>
      <c r="R219" s="5" t="n"/>
      <c r="S219" s="4" t="n"/>
      <c r="T219" s="5" t="n"/>
      <c r="U219" s="6" t="n"/>
      <c r="V219" s="4" t="n"/>
      <c r="W219" s="4" t="n"/>
      <c r="X219" s="7" t="n"/>
      <c r="Y219" s="8">
        <f>COUNTIF(H219:Q219,"No")</f>
        <v/>
      </c>
      <c r="Z219" s="8">
        <f>IF(COUNTA(A219:G219)=0,0,10-COUNTA(H219:Q219))</f>
        <v/>
      </c>
      <c r="AA219" s="8">
        <f>AND(ISNUMBER(B219),D219="Solicitud de cotización",Y219=0,Z219=0)</f>
        <v/>
      </c>
      <c r="AB219" s="8">
        <f>IF(AND(ISNUMBER(B219),ISNUMBER(T219)),IF(T219&gt;=B219,1,0),0)</f>
        <v/>
      </c>
      <c r="AC219" s="9">
        <f>IF(AB219=1,(T219-B219)*24,0)</f>
        <v/>
      </c>
      <c r="AD219" s="9">
        <f>IF(AND(AB219=1,ISNUMBER(R219)),IF(R219&gt;B219,(MIN(R219,T219)-B219)*24,0),0)</f>
        <v/>
      </c>
      <c r="AE219" s="9">
        <f>AC219-AD219</f>
        <v/>
      </c>
      <c r="AF219" s="8">
        <f>IF(AND(AB219=1,N('Resumen'!$B$4)&gt;0),IF(AC219&lt;=N('Resumen'!$B$4),1,0),0)</f>
        <v/>
      </c>
    </row>
    <row r="220">
      <c r="A220" s="4" t="n"/>
      <c r="B220" s="5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4" t="n"/>
      <c r="N220" s="4" t="n"/>
      <c r="O220" s="4" t="n"/>
      <c r="P220" s="4" t="n"/>
      <c r="Q220" s="4" t="n"/>
      <c r="R220" s="5" t="n"/>
      <c r="S220" s="4" t="n"/>
      <c r="T220" s="5" t="n"/>
      <c r="U220" s="6" t="n"/>
      <c r="V220" s="4" t="n"/>
      <c r="W220" s="4" t="n"/>
      <c r="X220" s="7" t="n"/>
      <c r="Y220" s="8">
        <f>COUNTIF(H220:Q220,"No")</f>
        <v/>
      </c>
      <c r="Z220" s="8">
        <f>IF(COUNTA(A220:G220)=0,0,10-COUNTA(H220:Q220))</f>
        <v/>
      </c>
      <c r="AA220" s="8">
        <f>AND(ISNUMBER(B220),D220="Solicitud de cotización",Y220=0,Z220=0)</f>
        <v/>
      </c>
      <c r="AB220" s="8">
        <f>IF(AND(ISNUMBER(B220),ISNUMBER(T220)),IF(T220&gt;=B220,1,0),0)</f>
        <v/>
      </c>
      <c r="AC220" s="9">
        <f>IF(AB220=1,(T220-B220)*24,0)</f>
        <v/>
      </c>
      <c r="AD220" s="9">
        <f>IF(AND(AB220=1,ISNUMBER(R220)),IF(R220&gt;B220,(MIN(R220,T220)-B220)*24,0),0)</f>
        <v/>
      </c>
      <c r="AE220" s="9">
        <f>AC220-AD220</f>
        <v/>
      </c>
      <c r="AF220" s="8">
        <f>IF(AND(AB220=1,N('Resumen'!$B$4)&gt;0),IF(AC220&lt;=N('Resumen'!$B$4),1,0),0)</f>
        <v/>
      </c>
    </row>
    <row r="221">
      <c r="A221" s="4" t="n"/>
      <c r="B221" s="5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5" t="n"/>
      <c r="S221" s="4" t="n"/>
      <c r="T221" s="5" t="n"/>
      <c r="U221" s="6" t="n"/>
      <c r="V221" s="4" t="n"/>
      <c r="W221" s="4" t="n"/>
      <c r="X221" s="7" t="n"/>
      <c r="Y221" s="8">
        <f>COUNTIF(H221:Q221,"No")</f>
        <v/>
      </c>
      <c r="Z221" s="8">
        <f>IF(COUNTA(A221:G221)=0,0,10-COUNTA(H221:Q221))</f>
        <v/>
      </c>
      <c r="AA221" s="8">
        <f>AND(ISNUMBER(B221),D221="Solicitud de cotización",Y221=0,Z221=0)</f>
        <v/>
      </c>
      <c r="AB221" s="8">
        <f>IF(AND(ISNUMBER(B221),ISNUMBER(T221)),IF(T221&gt;=B221,1,0),0)</f>
        <v/>
      </c>
      <c r="AC221" s="9">
        <f>IF(AB221=1,(T221-B221)*24,0)</f>
        <v/>
      </c>
      <c r="AD221" s="9">
        <f>IF(AND(AB221=1,ISNUMBER(R221)),IF(R221&gt;B221,(MIN(R221,T221)-B221)*24,0),0)</f>
        <v/>
      </c>
      <c r="AE221" s="9">
        <f>AC221-AD221</f>
        <v/>
      </c>
      <c r="AF221" s="8">
        <f>IF(AND(AB221=1,N('Resumen'!$B$4)&gt;0),IF(AC221&lt;=N('Resumen'!$B$4),1,0),0)</f>
        <v/>
      </c>
    </row>
    <row r="222">
      <c r="A222" s="4" t="n"/>
      <c r="B222" s="5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5" t="n"/>
      <c r="S222" s="4" t="n"/>
      <c r="T222" s="5" t="n"/>
      <c r="U222" s="6" t="n"/>
      <c r="V222" s="4" t="n"/>
      <c r="W222" s="4" t="n"/>
      <c r="X222" s="7" t="n"/>
      <c r="Y222" s="8">
        <f>COUNTIF(H222:Q222,"No")</f>
        <v/>
      </c>
      <c r="Z222" s="8">
        <f>IF(COUNTA(A222:G222)=0,0,10-COUNTA(H222:Q222))</f>
        <v/>
      </c>
      <c r="AA222" s="8">
        <f>AND(ISNUMBER(B222),D222="Solicitud de cotización",Y222=0,Z222=0)</f>
        <v/>
      </c>
      <c r="AB222" s="8">
        <f>IF(AND(ISNUMBER(B222),ISNUMBER(T222)),IF(T222&gt;=B222,1,0),0)</f>
        <v/>
      </c>
      <c r="AC222" s="9">
        <f>IF(AB222=1,(T222-B222)*24,0)</f>
        <v/>
      </c>
      <c r="AD222" s="9">
        <f>IF(AND(AB222=1,ISNUMBER(R222)),IF(R222&gt;B222,(MIN(R222,T222)-B222)*24,0),0)</f>
        <v/>
      </c>
      <c r="AE222" s="9">
        <f>AC222-AD222</f>
        <v/>
      </c>
      <c r="AF222" s="8">
        <f>IF(AND(AB222=1,N('Resumen'!$B$4)&gt;0),IF(AC222&lt;=N('Resumen'!$B$4),1,0),0)</f>
        <v/>
      </c>
    </row>
    <row r="223">
      <c r="A223" s="4" t="n"/>
      <c r="B223" s="5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5" t="n"/>
      <c r="S223" s="4" t="n"/>
      <c r="T223" s="5" t="n"/>
      <c r="U223" s="6" t="n"/>
      <c r="V223" s="4" t="n"/>
      <c r="W223" s="4" t="n"/>
      <c r="X223" s="7" t="n"/>
      <c r="Y223" s="8">
        <f>COUNTIF(H223:Q223,"No")</f>
        <v/>
      </c>
      <c r="Z223" s="8">
        <f>IF(COUNTA(A223:G223)=0,0,10-COUNTA(H223:Q223))</f>
        <v/>
      </c>
      <c r="AA223" s="8">
        <f>AND(ISNUMBER(B223),D223="Solicitud de cotización",Y223=0,Z223=0)</f>
        <v/>
      </c>
      <c r="AB223" s="8">
        <f>IF(AND(ISNUMBER(B223),ISNUMBER(T223)),IF(T223&gt;=B223,1,0),0)</f>
        <v/>
      </c>
      <c r="AC223" s="9">
        <f>IF(AB223=1,(T223-B223)*24,0)</f>
        <v/>
      </c>
      <c r="AD223" s="9">
        <f>IF(AND(AB223=1,ISNUMBER(R223)),IF(R223&gt;B223,(MIN(R223,T223)-B223)*24,0),0)</f>
        <v/>
      </c>
      <c r="AE223" s="9">
        <f>AC223-AD223</f>
        <v/>
      </c>
      <c r="AF223" s="8">
        <f>IF(AND(AB223=1,N('Resumen'!$B$4)&gt;0),IF(AC223&lt;=N('Resumen'!$B$4),1,0),0)</f>
        <v/>
      </c>
    </row>
    <row r="224">
      <c r="A224" s="4" t="n"/>
      <c r="B224" s="5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5" t="n"/>
      <c r="S224" s="4" t="n"/>
      <c r="T224" s="5" t="n"/>
      <c r="U224" s="6" t="n"/>
      <c r="V224" s="4" t="n"/>
      <c r="W224" s="4" t="n"/>
      <c r="X224" s="7" t="n"/>
      <c r="Y224" s="8">
        <f>COUNTIF(H224:Q224,"No")</f>
        <v/>
      </c>
      <c r="Z224" s="8">
        <f>IF(COUNTA(A224:G224)=0,0,10-COUNTA(H224:Q224))</f>
        <v/>
      </c>
      <c r="AA224" s="8">
        <f>AND(ISNUMBER(B224),D224="Solicitud de cotización",Y224=0,Z224=0)</f>
        <v/>
      </c>
      <c r="AB224" s="8">
        <f>IF(AND(ISNUMBER(B224),ISNUMBER(T224)),IF(T224&gt;=B224,1,0),0)</f>
        <v/>
      </c>
      <c r="AC224" s="9">
        <f>IF(AB224=1,(T224-B224)*24,0)</f>
        <v/>
      </c>
      <c r="AD224" s="9">
        <f>IF(AND(AB224=1,ISNUMBER(R224)),IF(R224&gt;B224,(MIN(R224,T224)-B224)*24,0),0)</f>
        <v/>
      </c>
      <c r="AE224" s="9">
        <f>AC224-AD224</f>
        <v/>
      </c>
      <c r="AF224" s="8">
        <f>IF(AND(AB224=1,N('Resumen'!$B$4)&gt;0),IF(AC224&lt;=N('Resumen'!$B$4),1,0),0)</f>
        <v/>
      </c>
    </row>
    <row r="225">
      <c r="A225" s="4" t="n"/>
      <c r="B225" s="5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5" t="n"/>
      <c r="S225" s="4" t="n"/>
      <c r="T225" s="5" t="n"/>
      <c r="U225" s="6" t="n"/>
      <c r="V225" s="4" t="n"/>
      <c r="W225" s="4" t="n"/>
      <c r="X225" s="7" t="n"/>
      <c r="Y225" s="8">
        <f>COUNTIF(H225:Q225,"No")</f>
        <v/>
      </c>
      <c r="Z225" s="8">
        <f>IF(COUNTA(A225:G225)=0,0,10-COUNTA(H225:Q225))</f>
        <v/>
      </c>
      <c r="AA225" s="8">
        <f>AND(ISNUMBER(B225),D225="Solicitud de cotización",Y225=0,Z225=0)</f>
        <v/>
      </c>
      <c r="AB225" s="8">
        <f>IF(AND(ISNUMBER(B225),ISNUMBER(T225)),IF(T225&gt;=B225,1,0),0)</f>
        <v/>
      </c>
      <c r="AC225" s="9">
        <f>IF(AB225=1,(T225-B225)*24,0)</f>
        <v/>
      </c>
      <c r="AD225" s="9">
        <f>IF(AND(AB225=1,ISNUMBER(R225)),IF(R225&gt;B225,(MIN(R225,T225)-B225)*24,0),0)</f>
        <v/>
      </c>
      <c r="AE225" s="9">
        <f>AC225-AD225</f>
        <v/>
      </c>
      <c r="AF225" s="8">
        <f>IF(AND(AB225=1,N('Resumen'!$B$4)&gt;0),IF(AC225&lt;=N('Resumen'!$B$4),1,0),0)</f>
        <v/>
      </c>
    </row>
    <row r="226">
      <c r="A226" s="4" t="n"/>
      <c r="B226" s="5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5" t="n"/>
      <c r="S226" s="4" t="n"/>
      <c r="T226" s="5" t="n"/>
      <c r="U226" s="6" t="n"/>
      <c r="V226" s="4" t="n"/>
      <c r="W226" s="4" t="n"/>
      <c r="X226" s="7" t="n"/>
      <c r="Y226" s="8">
        <f>COUNTIF(H226:Q226,"No")</f>
        <v/>
      </c>
      <c r="Z226" s="8">
        <f>IF(COUNTA(A226:G226)=0,0,10-COUNTA(H226:Q226))</f>
        <v/>
      </c>
      <c r="AA226" s="8">
        <f>AND(ISNUMBER(B226),D226="Solicitud de cotización",Y226=0,Z226=0)</f>
        <v/>
      </c>
      <c r="AB226" s="8">
        <f>IF(AND(ISNUMBER(B226),ISNUMBER(T226)),IF(T226&gt;=B226,1,0),0)</f>
        <v/>
      </c>
      <c r="AC226" s="9">
        <f>IF(AB226=1,(T226-B226)*24,0)</f>
        <v/>
      </c>
      <c r="AD226" s="9">
        <f>IF(AND(AB226=1,ISNUMBER(R226)),IF(R226&gt;B226,(MIN(R226,T226)-B226)*24,0),0)</f>
        <v/>
      </c>
      <c r="AE226" s="9">
        <f>AC226-AD226</f>
        <v/>
      </c>
      <c r="AF226" s="8">
        <f>IF(AND(AB226=1,N('Resumen'!$B$4)&gt;0),IF(AC226&lt;=N('Resumen'!$B$4),1,0),0)</f>
        <v/>
      </c>
    </row>
    <row r="227">
      <c r="A227" s="4" t="n"/>
      <c r="B227" s="5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5" t="n"/>
      <c r="S227" s="4" t="n"/>
      <c r="T227" s="5" t="n"/>
      <c r="U227" s="6" t="n"/>
      <c r="V227" s="4" t="n"/>
      <c r="W227" s="4" t="n"/>
      <c r="X227" s="7" t="n"/>
      <c r="Y227" s="8">
        <f>COUNTIF(H227:Q227,"No")</f>
        <v/>
      </c>
      <c r="Z227" s="8">
        <f>IF(COUNTA(A227:G227)=0,0,10-COUNTA(H227:Q227))</f>
        <v/>
      </c>
      <c r="AA227" s="8">
        <f>AND(ISNUMBER(B227),D227="Solicitud de cotización",Y227=0,Z227=0)</f>
        <v/>
      </c>
      <c r="AB227" s="8">
        <f>IF(AND(ISNUMBER(B227),ISNUMBER(T227)),IF(T227&gt;=B227,1,0),0)</f>
        <v/>
      </c>
      <c r="AC227" s="9">
        <f>IF(AB227=1,(T227-B227)*24,0)</f>
        <v/>
      </c>
      <c r="AD227" s="9">
        <f>IF(AND(AB227=1,ISNUMBER(R227)),IF(R227&gt;B227,(MIN(R227,T227)-B227)*24,0),0)</f>
        <v/>
      </c>
      <c r="AE227" s="9">
        <f>AC227-AD227</f>
        <v/>
      </c>
      <c r="AF227" s="8">
        <f>IF(AND(AB227=1,N('Resumen'!$B$4)&gt;0),IF(AC227&lt;=N('Resumen'!$B$4),1,0),0)</f>
        <v/>
      </c>
    </row>
    <row r="228">
      <c r="A228" s="4" t="n"/>
      <c r="B228" s="5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5" t="n"/>
      <c r="S228" s="4" t="n"/>
      <c r="T228" s="5" t="n"/>
      <c r="U228" s="6" t="n"/>
      <c r="V228" s="4" t="n"/>
      <c r="W228" s="4" t="n"/>
      <c r="X228" s="7" t="n"/>
      <c r="Y228" s="8">
        <f>COUNTIF(H228:Q228,"No")</f>
        <v/>
      </c>
      <c r="Z228" s="8">
        <f>IF(COUNTA(A228:G228)=0,0,10-COUNTA(H228:Q228))</f>
        <v/>
      </c>
      <c r="AA228" s="8">
        <f>AND(ISNUMBER(B228),D228="Solicitud de cotización",Y228=0,Z228=0)</f>
        <v/>
      </c>
      <c r="AB228" s="8">
        <f>IF(AND(ISNUMBER(B228),ISNUMBER(T228)),IF(T228&gt;=B228,1,0),0)</f>
        <v/>
      </c>
      <c r="AC228" s="9">
        <f>IF(AB228=1,(T228-B228)*24,0)</f>
        <v/>
      </c>
      <c r="AD228" s="9">
        <f>IF(AND(AB228=1,ISNUMBER(R228)),IF(R228&gt;B228,(MIN(R228,T228)-B228)*24,0),0)</f>
        <v/>
      </c>
      <c r="AE228" s="9">
        <f>AC228-AD228</f>
        <v/>
      </c>
      <c r="AF228" s="8">
        <f>IF(AND(AB228=1,N('Resumen'!$B$4)&gt;0),IF(AC228&lt;=N('Resumen'!$B$4),1,0),0)</f>
        <v/>
      </c>
    </row>
    <row r="229">
      <c r="A229" s="4" t="n"/>
      <c r="B229" s="5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5" t="n"/>
      <c r="S229" s="4" t="n"/>
      <c r="T229" s="5" t="n"/>
      <c r="U229" s="6" t="n"/>
      <c r="V229" s="4" t="n"/>
      <c r="W229" s="4" t="n"/>
      <c r="X229" s="7" t="n"/>
      <c r="Y229" s="8">
        <f>COUNTIF(H229:Q229,"No")</f>
        <v/>
      </c>
      <c r="Z229" s="8">
        <f>IF(COUNTA(A229:G229)=0,0,10-COUNTA(H229:Q229))</f>
        <v/>
      </c>
      <c r="AA229" s="8">
        <f>AND(ISNUMBER(B229),D229="Solicitud de cotización",Y229=0,Z229=0)</f>
        <v/>
      </c>
      <c r="AB229" s="8">
        <f>IF(AND(ISNUMBER(B229),ISNUMBER(T229)),IF(T229&gt;=B229,1,0),0)</f>
        <v/>
      </c>
      <c r="AC229" s="9">
        <f>IF(AB229=1,(T229-B229)*24,0)</f>
        <v/>
      </c>
      <c r="AD229" s="9">
        <f>IF(AND(AB229=1,ISNUMBER(R229)),IF(R229&gt;B229,(MIN(R229,T229)-B229)*24,0),0)</f>
        <v/>
      </c>
      <c r="AE229" s="9">
        <f>AC229-AD229</f>
        <v/>
      </c>
      <c r="AF229" s="8">
        <f>IF(AND(AB229=1,N('Resumen'!$B$4)&gt;0),IF(AC229&lt;=N('Resumen'!$B$4),1,0),0)</f>
        <v/>
      </c>
    </row>
    <row r="230">
      <c r="A230" s="4" t="n"/>
      <c r="B230" s="5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5" t="n"/>
      <c r="S230" s="4" t="n"/>
      <c r="T230" s="5" t="n"/>
      <c r="U230" s="6" t="n"/>
      <c r="V230" s="4" t="n"/>
      <c r="W230" s="4" t="n"/>
      <c r="X230" s="7" t="n"/>
      <c r="Y230" s="8">
        <f>COUNTIF(H230:Q230,"No")</f>
        <v/>
      </c>
      <c r="Z230" s="8">
        <f>IF(COUNTA(A230:G230)=0,0,10-COUNTA(H230:Q230))</f>
        <v/>
      </c>
      <c r="AA230" s="8">
        <f>AND(ISNUMBER(B230),D230="Solicitud de cotización",Y230=0,Z230=0)</f>
        <v/>
      </c>
      <c r="AB230" s="8">
        <f>IF(AND(ISNUMBER(B230),ISNUMBER(T230)),IF(T230&gt;=B230,1,0),0)</f>
        <v/>
      </c>
      <c r="AC230" s="9">
        <f>IF(AB230=1,(T230-B230)*24,0)</f>
        <v/>
      </c>
      <c r="AD230" s="9">
        <f>IF(AND(AB230=1,ISNUMBER(R230)),IF(R230&gt;B230,(MIN(R230,T230)-B230)*24,0),0)</f>
        <v/>
      </c>
      <c r="AE230" s="9">
        <f>AC230-AD230</f>
        <v/>
      </c>
      <c r="AF230" s="8">
        <f>IF(AND(AB230=1,N('Resumen'!$B$4)&gt;0),IF(AC230&lt;=N('Resumen'!$B$4),1,0),0)</f>
        <v/>
      </c>
    </row>
    <row r="231">
      <c r="A231" s="4" t="n"/>
      <c r="B231" s="5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5" t="n"/>
      <c r="S231" s="4" t="n"/>
      <c r="T231" s="5" t="n"/>
      <c r="U231" s="6" t="n"/>
      <c r="V231" s="4" t="n"/>
      <c r="W231" s="4" t="n"/>
      <c r="X231" s="7" t="n"/>
      <c r="Y231" s="8">
        <f>COUNTIF(H231:Q231,"No")</f>
        <v/>
      </c>
      <c r="Z231" s="8">
        <f>IF(COUNTA(A231:G231)=0,0,10-COUNTA(H231:Q231))</f>
        <v/>
      </c>
      <c r="AA231" s="8">
        <f>AND(ISNUMBER(B231),D231="Solicitud de cotización",Y231=0,Z231=0)</f>
        <v/>
      </c>
      <c r="AB231" s="8">
        <f>IF(AND(ISNUMBER(B231),ISNUMBER(T231)),IF(T231&gt;=B231,1,0),0)</f>
        <v/>
      </c>
      <c r="AC231" s="9">
        <f>IF(AB231=1,(T231-B231)*24,0)</f>
        <v/>
      </c>
      <c r="AD231" s="9">
        <f>IF(AND(AB231=1,ISNUMBER(R231)),IF(R231&gt;B231,(MIN(R231,T231)-B231)*24,0),0)</f>
        <v/>
      </c>
      <c r="AE231" s="9">
        <f>AC231-AD231</f>
        <v/>
      </c>
      <c r="AF231" s="8">
        <f>IF(AND(AB231=1,N('Resumen'!$B$4)&gt;0),IF(AC231&lt;=N('Resumen'!$B$4),1,0),0)</f>
        <v/>
      </c>
    </row>
    <row r="232">
      <c r="A232" s="4" t="n"/>
      <c r="B232" s="5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5" t="n"/>
      <c r="S232" s="4" t="n"/>
      <c r="T232" s="5" t="n"/>
      <c r="U232" s="6" t="n"/>
      <c r="V232" s="4" t="n"/>
      <c r="W232" s="4" t="n"/>
      <c r="X232" s="7" t="n"/>
      <c r="Y232" s="8">
        <f>COUNTIF(H232:Q232,"No")</f>
        <v/>
      </c>
      <c r="Z232" s="8">
        <f>IF(COUNTA(A232:G232)=0,0,10-COUNTA(H232:Q232))</f>
        <v/>
      </c>
      <c r="AA232" s="8">
        <f>AND(ISNUMBER(B232),D232="Solicitud de cotización",Y232=0,Z232=0)</f>
        <v/>
      </c>
      <c r="AB232" s="8">
        <f>IF(AND(ISNUMBER(B232),ISNUMBER(T232)),IF(T232&gt;=B232,1,0),0)</f>
        <v/>
      </c>
      <c r="AC232" s="9">
        <f>IF(AB232=1,(T232-B232)*24,0)</f>
        <v/>
      </c>
      <c r="AD232" s="9">
        <f>IF(AND(AB232=1,ISNUMBER(R232)),IF(R232&gt;B232,(MIN(R232,T232)-B232)*24,0),0)</f>
        <v/>
      </c>
      <c r="AE232" s="9">
        <f>AC232-AD232</f>
        <v/>
      </c>
      <c r="AF232" s="8">
        <f>IF(AND(AB232=1,N('Resumen'!$B$4)&gt;0),IF(AC232&lt;=N('Resumen'!$B$4),1,0),0)</f>
        <v/>
      </c>
    </row>
    <row r="233">
      <c r="A233" s="4" t="n"/>
      <c r="B233" s="5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5" t="n"/>
      <c r="S233" s="4" t="n"/>
      <c r="T233" s="5" t="n"/>
      <c r="U233" s="6" t="n"/>
      <c r="V233" s="4" t="n"/>
      <c r="W233" s="4" t="n"/>
      <c r="X233" s="7" t="n"/>
      <c r="Y233" s="8">
        <f>COUNTIF(H233:Q233,"No")</f>
        <v/>
      </c>
      <c r="Z233" s="8">
        <f>IF(COUNTA(A233:G233)=0,0,10-COUNTA(H233:Q233))</f>
        <v/>
      </c>
      <c r="AA233" s="8">
        <f>AND(ISNUMBER(B233),D233="Solicitud de cotización",Y233=0,Z233=0)</f>
        <v/>
      </c>
      <c r="AB233" s="8">
        <f>IF(AND(ISNUMBER(B233),ISNUMBER(T233)),IF(T233&gt;=B233,1,0),0)</f>
        <v/>
      </c>
      <c r="AC233" s="9">
        <f>IF(AB233=1,(T233-B233)*24,0)</f>
        <v/>
      </c>
      <c r="AD233" s="9">
        <f>IF(AND(AB233=1,ISNUMBER(R233)),IF(R233&gt;B233,(MIN(R233,T233)-B233)*24,0),0)</f>
        <v/>
      </c>
      <c r="AE233" s="9">
        <f>AC233-AD233</f>
        <v/>
      </c>
      <c r="AF233" s="8">
        <f>IF(AND(AB233=1,N('Resumen'!$B$4)&gt;0),IF(AC233&lt;=N('Resumen'!$B$4),1,0),0)</f>
        <v/>
      </c>
    </row>
    <row r="234">
      <c r="A234" s="4" t="n"/>
      <c r="B234" s="5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5" t="n"/>
      <c r="S234" s="4" t="n"/>
      <c r="T234" s="5" t="n"/>
      <c r="U234" s="6" t="n"/>
      <c r="V234" s="4" t="n"/>
      <c r="W234" s="4" t="n"/>
      <c r="X234" s="7" t="n"/>
      <c r="Y234" s="8">
        <f>COUNTIF(H234:Q234,"No")</f>
        <v/>
      </c>
      <c r="Z234" s="8">
        <f>IF(COUNTA(A234:G234)=0,0,10-COUNTA(H234:Q234))</f>
        <v/>
      </c>
      <c r="AA234" s="8">
        <f>AND(ISNUMBER(B234),D234="Solicitud de cotización",Y234=0,Z234=0)</f>
        <v/>
      </c>
      <c r="AB234" s="8">
        <f>IF(AND(ISNUMBER(B234),ISNUMBER(T234)),IF(T234&gt;=B234,1,0),0)</f>
        <v/>
      </c>
      <c r="AC234" s="9">
        <f>IF(AB234=1,(T234-B234)*24,0)</f>
        <v/>
      </c>
      <c r="AD234" s="9">
        <f>IF(AND(AB234=1,ISNUMBER(R234)),IF(R234&gt;B234,(MIN(R234,T234)-B234)*24,0),0)</f>
        <v/>
      </c>
      <c r="AE234" s="9">
        <f>AC234-AD234</f>
        <v/>
      </c>
      <c r="AF234" s="8">
        <f>IF(AND(AB234=1,N('Resumen'!$B$4)&gt;0),IF(AC234&lt;=N('Resumen'!$B$4),1,0),0)</f>
        <v/>
      </c>
    </row>
    <row r="235">
      <c r="A235" s="4" t="n"/>
      <c r="B235" s="5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5" t="n"/>
      <c r="S235" s="4" t="n"/>
      <c r="T235" s="5" t="n"/>
      <c r="U235" s="6" t="n"/>
      <c r="V235" s="4" t="n"/>
      <c r="W235" s="4" t="n"/>
      <c r="X235" s="7" t="n"/>
      <c r="Y235" s="8">
        <f>COUNTIF(H235:Q235,"No")</f>
        <v/>
      </c>
      <c r="Z235" s="8">
        <f>IF(COUNTA(A235:G235)=0,0,10-COUNTA(H235:Q235))</f>
        <v/>
      </c>
      <c r="AA235" s="8">
        <f>AND(ISNUMBER(B235),D235="Solicitud de cotización",Y235=0,Z235=0)</f>
        <v/>
      </c>
      <c r="AB235" s="8">
        <f>IF(AND(ISNUMBER(B235),ISNUMBER(T235)),IF(T235&gt;=B235,1,0),0)</f>
        <v/>
      </c>
      <c r="AC235" s="9">
        <f>IF(AB235=1,(T235-B235)*24,0)</f>
        <v/>
      </c>
      <c r="AD235" s="9">
        <f>IF(AND(AB235=1,ISNUMBER(R235)),IF(R235&gt;B235,(MIN(R235,T235)-B235)*24,0),0)</f>
        <v/>
      </c>
      <c r="AE235" s="9">
        <f>AC235-AD235</f>
        <v/>
      </c>
      <c r="AF235" s="8">
        <f>IF(AND(AB235=1,N('Resumen'!$B$4)&gt;0),IF(AC235&lt;=N('Resumen'!$B$4),1,0),0)</f>
        <v/>
      </c>
    </row>
    <row r="236">
      <c r="A236" s="4" t="n"/>
      <c r="B236" s="5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5" t="n"/>
      <c r="S236" s="4" t="n"/>
      <c r="T236" s="5" t="n"/>
      <c r="U236" s="6" t="n"/>
      <c r="V236" s="4" t="n"/>
      <c r="W236" s="4" t="n"/>
      <c r="X236" s="7" t="n"/>
      <c r="Y236" s="8">
        <f>COUNTIF(H236:Q236,"No")</f>
        <v/>
      </c>
      <c r="Z236" s="8">
        <f>IF(COUNTA(A236:G236)=0,0,10-COUNTA(H236:Q236))</f>
        <v/>
      </c>
      <c r="AA236" s="8">
        <f>AND(ISNUMBER(B236),D236="Solicitud de cotización",Y236=0,Z236=0)</f>
        <v/>
      </c>
      <c r="AB236" s="8">
        <f>IF(AND(ISNUMBER(B236),ISNUMBER(T236)),IF(T236&gt;=B236,1,0),0)</f>
        <v/>
      </c>
      <c r="AC236" s="9">
        <f>IF(AB236=1,(T236-B236)*24,0)</f>
        <v/>
      </c>
      <c r="AD236" s="9">
        <f>IF(AND(AB236=1,ISNUMBER(R236)),IF(R236&gt;B236,(MIN(R236,T236)-B236)*24,0),0)</f>
        <v/>
      </c>
      <c r="AE236" s="9">
        <f>AC236-AD236</f>
        <v/>
      </c>
      <c r="AF236" s="8">
        <f>IF(AND(AB236=1,N('Resumen'!$B$4)&gt;0),IF(AC236&lt;=N('Resumen'!$B$4),1,0),0)</f>
        <v/>
      </c>
    </row>
    <row r="237">
      <c r="A237" s="4" t="n"/>
      <c r="B237" s="5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5" t="n"/>
      <c r="S237" s="4" t="n"/>
      <c r="T237" s="5" t="n"/>
      <c r="U237" s="6" t="n"/>
      <c r="V237" s="4" t="n"/>
      <c r="W237" s="4" t="n"/>
      <c r="X237" s="7" t="n"/>
      <c r="Y237" s="8">
        <f>COUNTIF(H237:Q237,"No")</f>
        <v/>
      </c>
      <c r="Z237" s="8">
        <f>IF(COUNTA(A237:G237)=0,0,10-COUNTA(H237:Q237))</f>
        <v/>
      </c>
      <c r="AA237" s="8">
        <f>AND(ISNUMBER(B237),D237="Solicitud de cotización",Y237=0,Z237=0)</f>
        <v/>
      </c>
      <c r="AB237" s="8">
        <f>IF(AND(ISNUMBER(B237),ISNUMBER(T237)),IF(T237&gt;=B237,1,0),0)</f>
        <v/>
      </c>
      <c r="AC237" s="9">
        <f>IF(AB237=1,(T237-B237)*24,0)</f>
        <v/>
      </c>
      <c r="AD237" s="9">
        <f>IF(AND(AB237=1,ISNUMBER(R237)),IF(R237&gt;B237,(MIN(R237,T237)-B237)*24,0),0)</f>
        <v/>
      </c>
      <c r="AE237" s="9">
        <f>AC237-AD237</f>
        <v/>
      </c>
      <c r="AF237" s="8">
        <f>IF(AND(AB237=1,N('Resumen'!$B$4)&gt;0),IF(AC237&lt;=N('Resumen'!$B$4),1,0),0)</f>
        <v/>
      </c>
    </row>
    <row r="238">
      <c r="A238" s="4" t="n"/>
      <c r="B238" s="5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5" t="n"/>
      <c r="S238" s="4" t="n"/>
      <c r="T238" s="5" t="n"/>
      <c r="U238" s="6" t="n"/>
      <c r="V238" s="4" t="n"/>
      <c r="W238" s="4" t="n"/>
      <c r="X238" s="7" t="n"/>
      <c r="Y238" s="8">
        <f>COUNTIF(H238:Q238,"No")</f>
        <v/>
      </c>
      <c r="Z238" s="8">
        <f>IF(COUNTA(A238:G238)=0,0,10-COUNTA(H238:Q238))</f>
        <v/>
      </c>
      <c r="AA238" s="8">
        <f>AND(ISNUMBER(B238),D238="Solicitud de cotización",Y238=0,Z238=0)</f>
        <v/>
      </c>
      <c r="AB238" s="8">
        <f>IF(AND(ISNUMBER(B238),ISNUMBER(T238)),IF(T238&gt;=B238,1,0),0)</f>
        <v/>
      </c>
      <c r="AC238" s="9">
        <f>IF(AB238=1,(T238-B238)*24,0)</f>
        <v/>
      </c>
      <c r="AD238" s="9">
        <f>IF(AND(AB238=1,ISNUMBER(R238)),IF(R238&gt;B238,(MIN(R238,T238)-B238)*24,0),0)</f>
        <v/>
      </c>
      <c r="AE238" s="9">
        <f>AC238-AD238</f>
        <v/>
      </c>
      <c r="AF238" s="8">
        <f>IF(AND(AB238=1,N('Resumen'!$B$4)&gt;0),IF(AC238&lt;=N('Resumen'!$B$4),1,0),0)</f>
        <v/>
      </c>
    </row>
    <row r="239">
      <c r="A239" s="4" t="n"/>
      <c r="B239" s="5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5" t="n"/>
      <c r="S239" s="4" t="n"/>
      <c r="T239" s="5" t="n"/>
      <c r="U239" s="6" t="n"/>
      <c r="V239" s="4" t="n"/>
      <c r="W239" s="4" t="n"/>
      <c r="X239" s="7" t="n"/>
      <c r="Y239" s="8">
        <f>COUNTIF(H239:Q239,"No")</f>
        <v/>
      </c>
      <c r="Z239" s="8">
        <f>IF(COUNTA(A239:G239)=0,0,10-COUNTA(H239:Q239))</f>
        <v/>
      </c>
      <c r="AA239" s="8">
        <f>AND(ISNUMBER(B239),D239="Solicitud de cotización",Y239=0,Z239=0)</f>
        <v/>
      </c>
      <c r="AB239" s="8">
        <f>IF(AND(ISNUMBER(B239),ISNUMBER(T239)),IF(T239&gt;=B239,1,0),0)</f>
        <v/>
      </c>
      <c r="AC239" s="9">
        <f>IF(AB239=1,(T239-B239)*24,0)</f>
        <v/>
      </c>
      <c r="AD239" s="9">
        <f>IF(AND(AB239=1,ISNUMBER(R239)),IF(R239&gt;B239,(MIN(R239,T239)-B239)*24,0),0)</f>
        <v/>
      </c>
      <c r="AE239" s="9">
        <f>AC239-AD239</f>
        <v/>
      </c>
      <c r="AF239" s="8">
        <f>IF(AND(AB239=1,N('Resumen'!$B$4)&gt;0),IF(AC239&lt;=N('Resumen'!$B$4),1,0),0)</f>
        <v/>
      </c>
    </row>
    <row r="240">
      <c r="A240" s="4" t="n"/>
      <c r="B240" s="5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5" t="n"/>
      <c r="S240" s="4" t="n"/>
      <c r="T240" s="5" t="n"/>
      <c r="U240" s="6" t="n"/>
      <c r="V240" s="4" t="n"/>
      <c r="W240" s="4" t="n"/>
      <c r="X240" s="7" t="n"/>
      <c r="Y240" s="8">
        <f>COUNTIF(H240:Q240,"No")</f>
        <v/>
      </c>
      <c r="Z240" s="8">
        <f>IF(COUNTA(A240:G240)=0,0,10-COUNTA(H240:Q240))</f>
        <v/>
      </c>
      <c r="AA240" s="8">
        <f>AND(ISNUMBER(B240),D240="Solicitud de cotización",Y240=0,Z240=0)</f>
        <v/>
      </c>
      <c r="AB240" s="8">
        <f>IF(AND(ISNUMBER(B240),ISNUMBER(T240)),IF(T240&gt;=B240,1,0),0)</f>
        <v/>
      </c>
      <c r="AC240" s="9">
        <f>IF(AB240=1,(T240-B240)*24,0)</f>
        <v/>
      </c>
      <c r="AD240" s="9">
        <f>IF(AND(AB240=1,ISNUMBER(R240)),IF(R240&gt;B240,(MIN(R240,T240)-B240)*24,0),0)</f>
        <v/>
      </c>
      <c r="AE240" s="9">
        <f>AC240-AD240</f>
        <v/>
      </c>
      <c r="AF240" s="8">
        <f>IF(AND(AB240=1,N('Resumen'!$B$4)&gt;0),IF(AC240&lt;=N('Resumen'!$B$4),1,0),0)</f>
        <v/>
      </c>
    </row>
    <row r="241">
      <c r="A241" s="4" t="n"/>
      <c r="B241" s="5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5" t="n"/>
      <c r="S241" s="4" t="n"/>
      <c r="T241" s="5" t="n"/>
      <c r="U241" s="6" t="n"/>
      <c r="V241" s="4" t="n"/>
      <c r="W241" s="4" t="n"/>
      <c r="X241" s="7" t="n"/>
      <c r="Y241" s="8">
        <f>COUNTIF(H241:Q241,"No")</f>
        <v/>
      </c>
      <c r="Z241" s="8">
        <f>IF(COUNTA(A241:G241)=0,0,10-COUNTA(H241:Q241))</f>
        <v/>
      </c>
      <c r="AA241" s="8">
        <f>AND(ISNUMBER(B241),D241="Solicitud de cotización",Y241=0,Z241=0)</f>
        <v/>
      </c>
      <c r="AB241" s="8">
        <f>IF(AND(ISNUMBER(B241),ISNUMBER(T241)),IF(T241&gt;=B241,1,0),0)</f>
        <v/>
      </c>
      <c r="AC241" s="9">
        <f>IF(AB241=1,(T241-B241)*24,0)</f>
        <v/>
      </c>
      <c r="AD241" s="9">
        <f>IF(AND(AB241=1,ISNUMBER(R241)),IF(R241&gt;B241,(MIN(R241,T241)-B241)*24,0),0)</f>
        <v/>
      </c>
      <c r="AE241" s="9">
        <f>AC241-AD241</f>
        <v/>
      </c>
      <c r="AF241" s="8">
        <f>IF(AND(AB241=1,N('Resumen'!$B$4)&gt;0),IF(AC241&lt;=N('Resumen'!$B$4),1,0),0)</f>
        <v/>
      </c>
    </row>
    <row r="242">
      <c r="A242" s="4" t="n"/>
      <c r="B242" s="5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5" t="n"/>
      <c r="S242" s="4" t="n"/>
      <c r="T242" s="5" t="n"/>
      <c r="U242" s="6" t="n"/>
      <c r="V242" s="4" t="n"/>
      <c r="W242" s="4" t="n"/>
      <c r="X242" s="7" t="n"/>
      <c r="Y242" s="8">
        <f>COUNTIF(H242:Q242,"No")</f>
        <v/>
      </c>
      <c r="Z242" s="8">
        <f>IF(COUNTA(A242:G242)=0,0,10-COUNTA(H242:Q242))</f>
        <v/>
      </c>
      <c r="AA242" s="8">
        <f>AND(ISNUMBER(B242),D242="Solicitud de cotización",Y242=0,Z242=0)</f>
        <v/>
      </c>
      <c r="AB242" s="8">
        <f>IF(AND(ISNUMBER(B242),ISNUMBER(T242)),IF(T242&gt;=B242,1,0),0)</f>
        <v/>
      </c>
      <c r="AC242" s="9">
        <f>IF(AB242=1,(T242-B242)*24,0)</f>
        <v/>
      </c>
      <c r="AD242" s="9">
        <f>IF(AND(AB242=1,ISNUMBER(R242)),IF(R242&gt;B242,(MIN(R242,T242)-B242)*24,0),0)</f>
        <v/>
      </c>
      <c r="AE242" s="9">
        <f>AC242-AD242</f>
        <v/>
      </c>
      <c r="AF242" s="8">
        <f>IF(AND(AB242=1,N('Resumen'!$B$4)&gt;0),IF(AC242&lt;=N('Resumen'!$B$4),1,0),0)</f>
        <v/>
      </c>
    </row>
    <row r="243">
      <c r="A243" s="4" t="n"/>
      <c r="B243" s="5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5" t="n"/>
      <c r="S243" s="4" t="n"/>
      <c r="T243" s="5" t="n"/>
      <c r="U243" s="6" t="n"/>
      <c r="V243" s="4" t="n"/>
      <c r="W243" s="4" t="n"/>
      <c r="X243" s="7" t="n"/>
      <c r="Y243" s="8">
        <f>COUNTIF(H243:Q243,"No")</f>
        <v/>
      </c>
      <c r="Z243" s="8">
        <f>IF(COUNTA(A243:G243)=0,0,10-COUNTA(H243:Q243))</f>
        <v/>
      </c>
      <c r="AA243" s="8">
        <f>AND(ISNUMBER(B243),D243="Solicitud de cotización",Y243=0,Z243=0)</f>
        <v/>
      </c>
      <c r="AB243" s="8">
        <f>IF(AND(ISNUMBER(B243),ISNUMBER(T243)),IF(T243&gt;=B243,1,0),0)</f>
        <v/>
      </c>
      <c r="AC243" s="9">
        <f>IF(AB243=1,(T243-B243)*24,0)</f>
        <v/>
      </c>
      <c r="AD243" s="9">
        <f>IF(AND(AB243=1,ISNUMBER(R243)),IF(R243&gt;B243,(MIN(R243,T243)-B243)*24,0),0)</f>
        <v/>
      </c>
      <c r="AE243" s="9">
        <f>AC243-AD243</f>
        <v/>
      </c>
      <c r="AF243" s="8">
        <f>IF(AND(AB243=1,N('Resumen'!$B$4)&gt;0),IF(AC243&lt;=N('Resumen'!$B$4),1,0),0)</f>
        <v/>
      </c>
    </row>
    <row r="244">
      <c r="A244" s="4" t="n"/>
      <c r="B244" s="5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5" t="n"/>
      <c r="S244" s="4" t="n"/>
      <c r="T244" s="5" t="n"/>
      <c r="U244" s="6" t="n"/>
      <c r="V244" s="4" t="n"/>
      <c r="W244" s="4" t="n"/>
      <c r="X244" s="7" t="n"/>
      <c r="Y244" s="8">
        <f>COUNTIF(H244:Q244,"No")</f>
        <v/>
      </c>
      <c r="Z244" s="8">
        <f>IF(COUNTA(A244:G244)=0,0,10-COUNTA(H244:Q244))</f>
        <v/>
      </c>
      <c r="AA244" s="8">
        <f>AND(ISNUMBER(B244),D244="Solicitud de cotización",Y244=0,Z244=0)</f>
        <v/>
      </c>
      <c r="AB244" s="8">
        <f>IF(AND(ISNUMBER(B244),ISNUMBER(T244)),IF(T244&gt;=B244,1,0),0)</f>
        <v/>
      </c>
      <c r="AC244" s="9">
        <f>IF(AB244=1,(T244-B244)*24,0)</f>
        <v/>
      </c>
      <c r="AD244" s="9">
        <f>IF(AND(AB244=1,ISNUMBER(R244)),IF(R244&gt;B244,(MIN(R244,T244)-B244)*24,0),0)</f>
        <v/>
      </c>
      <c r="AE244" s="9">
        <f>AC244-AD244</f>
        <v/>
      </c>
      <c r="AF244" s="8">
        <f>IF(AND(AB244=1,N('Resumen'!$B$4)&gt;0),IF(AC244&lt;=N('Resumen'!$B$4),1,0),0)</f>
        <v/>
      </c>
    </row>
    <row r="245">
      <c r="A245" s="4" t="n"/>
      <c r="B245" s="5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5" t="n"/>
      <c r="S245" s="4" t="n"/>
      <c r="T245" s="5" t="n"/>
      <c r="U245" s="6" t="n"/>
      <c r="V245" s="4" t="n"/>
      <c r="W245" s="4" t="n"/>
      <c r="X245" s="7" t="n"/>
      <c r="Y245" s="8">
        <f>COUNTIF(H245:Q245,"No")</f>
        <v/>
      </c>
      <c r="Z245" s="8">
        <f>IF(COUNTA(A245:G245)=0,0,10-COUNTA(H245:Q245))</f>
        <v/>
      </c>
      <c r="AA245" s="8">
        <f>AND(ISNUMBER(B245),D245="Solicitud de cotización",Y245=0,Z245=0)</f>
        <v/>
      </c>
      <c r="AB245" s="8">
        <f>IF(AND(ISNUMBER(B245),ISNUMBER(T245)),IF(T245&gt;=B245,1,0),0)</f>
        <v/>
      </c>
      <c r="AC245" s="9">
        <f>IF(AB245=1,(T245-B245)*24,0)</f>
        <v/>
      </c>
      <c r="AD245" s="9">
        <f>IF(AND(AB245=1,ISNUMBER(R245)),IF(R245&gt;B245,(MIN(R245,T245)-B245)*24,0),0)</f>
        <v/>
      </c>
      <c r="AE245" s="9">
        <f>AC245-AD245</f>
        <v/>
      </c>
      <c r="AF245" s="8">
        <f>IF(AND(AB245=1,N('Resumen'!$B$4)&gt;0),IF(AC245&lt;=N('Resumen'!$B$4),1,0),0)</f>
        <v/>
      </c>
    </row>
    <row r="246">
      <c r="A246" s="4" t="n"/>
      <c r="B246" s="5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5" t="n"/>
      <c r="S246" s="4" t="n"/>
      <c r="T246" s="5" t="n"/>
      <c r="U246" s="6" t="n"/>
      <c r="V246" s="4" t="n"/>
      <c r="W246" s="4" t="n"/>
      <c r="X246" s="7" t="n"/>
      <c r="Y246" s="8">
        <f>COUNTIF(H246:Q246,"No")</f>
        <v/>
      </c>
      <c r="Z246" s="8">
        <f>IF(COUNTA(A246:G246)=0,0,10-COUNTA(H246:Q246))</f>
        <v/>
      </c>
      <c r="AA246" s="8">
        <f>AND(ISNUMBER(B246),D246="Solicitud de cotización",Y246=0,Z246=0)</f>
        <v/>
      </c>
      <c r="AB246" s="8">
        <f>IF(AND(ISNUMBER(B246),ISNUMBER(T246)),IF(T246&gt;=B246,1,0),0)</f>
        <v/>
      </c>
      <c r="AC246" s="9">
        <f>IF(AB246=1,(T246-B246)*24,0)</f>
        <v/>
      </c>
      <c r="AD246" s="9">
        <f>IF(AND(AB246=1,ISNUMBER(R246)),IF(R246&gt;B246,(MIN(R246,T246)-B246)*24,0),0)</f>
        <v/>
      </c>
      <c r="AE246" s="9">
        <f>AC246-AD246</f>
        <v/>
      </c>
      <c r="AF246" s="8">
        <f>IF(AND(AB246=1,N('Resumen'!$B$4)&gt;0),IF(AC246&lt;=N('Resumen'!$B$4),1,0),0)</f>
        <v/>
      </c>
    </row>
    <row r="247">
      <c r="A247" s="4" t="n"/>
      <c r="B247" s="5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5" t="n"/>
      <c r="S247" s="4" t="n"/>
      <c r="T247" s="5" t="n"/>
      <c r="U247" s="6" t="n"/>
      <c r="V247" s="4" t="n"/>
      <c r="W247" s="4" t="n"/>
      <c r="X247" s="7" t="n"/>
      <c r="Y247" s="8">
        <f>COUNTIF(H247:Q247,"No")</f>
        <v/>
      </c>
      <c r="Z247" s="8">
        <f>IF(COUNTA(A247:G247)=0,0,10-COUNTA(H247:Q247))</f>
        <v/>
      </c>
      <c r="AA247" s="8">
        <f>AND(ISNUMBER(B247),D247="Solicitud de cotización",Y247=0,Z247=0)</f>
        <v/>
      </c>
      <c r="AB247" s="8">
        <f>IF(AND(ISNUMBER(B247),ISNUMBER(T247)),IF(T247&gt;=B247,1,0),0)</f>
        <v/>
      </c>
      <c r="AC247" s="9">
        <f>IF(AB247=1,(T247-B247)*24,0)</f>
        <v/>
      </c>
      <c r="AD247" s="9">
        <f>IF(AND(AB247=1,ISNUMBER(R247)),IF(R247&gt;B247,(MIN(R247,T247)-B247)*24,0),0)</f>
        <v/>
      </c>
      <c r="AE247" s="9">
        <f>AC247-AD247</f>
        <v/>
      </c>
      <c r="AF247" s="8">
        <f>IF(AND(AB247=1,N('Resumen'!$B$4)&gt;0),IF(AC247&lt;=N('Resumen'!$B$4),1,0),0)</f>
        <v/>
      </c>
    </row>
    <row r="248">
      <c r="A248" s="4" t="n"/>
      <c r="B248" s="5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5" t="n"/>
      <c r="S248" s="4" t="n"/>
      <c r="T248" s="5" t="n"/>
      <c r="U248" s="6" t="n"/>
      <c r="V248" s="4" t="n"/>
      <c r="W248" s="4" t="n"/>
      <c r="X248" s="7" t="n"/>
      <c r="Y248" s="8">
        <f>COUNTIF(H248:Q248,"No")</f>
        <v/>
      </c>
      <c r="Z248" s="8">
        <f>IF(COUNTA(A248:G248)=0,0,10-COUNTA(H248:Q248))</f>
        <v/>
      </c>
      <c r="AA248" s="8">
        <f>AND(ISNUMBER(B248),D248="Solicitud de cotización",Y248=0,Z248=0)</f>
        <v/>
      </c>
      <c r="AB248" s="8">
        <f>IF(AND(ISNUMBER(B248),ISNUMBER(T248)),IF(T248&gt;=B248,1,0),0)</f>
        <v/>
      </c>
      <c r="AC248" s="9">
        <f>IF(AB248=1,(T248-B248)*24,0)</f>
        <v/>
      </c>
      <c r="AD248" s="9">
        <f>IF(AND(AB248=1,ISNUMBER(R248)),IF(R248&gt;B248,(MIN(R248,T248)-B248)*24,0),0)</f>
        <v/>
      </c>
      <c r="AE248" s="9">
        <f>AC248-AD248</f>
        <v/>
      </c>
      <c r="AF248" s="8">
        <f>IF(AND(AB248=1,N('Resumen'!$B$4)&gt;0),IF(AC248&lt;=N('Resumen'!$B$4),1,0),0)</f>
        <v/>
      </c>
    </row>
    <row r="249">
      <c r="A249" s="4" t="n"/>
      <c r="B249" s="5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5" t="n"/>
      <c r="S249" s="4" t="n"/>
      <c r="T249" s="5" t="n"/>
      <c r="U249" s="6" t="n"/>
      <c r="V249" s="4" t="n"/>
      <c r="W249" s="4" t="n"/>
      <c r="X249" s="7" t="n"/>
      <c r="Y249" s="8">
        <f>COUNTIF(H249:Q249,"No")</f>
        <v/>
      </c>
      <c r="Z249" s="8">
        <f>IF(COUNTA(A249:G249)=0,0,10-COUNTA(H249:Q249))</f>
        <v/>
      </c>
      <c r="AA249" s="8">
        <f>AND(ISNUMBER(B249),D249="Solicitud de cotización",Y249=0,Z249=0)</f>
        <v/>
      </c>
      <c r="AB249" s="8">
        <f>IF(AND(ISNUMBER(B249),ISNUMBER(T249)),IF(T249&gt;=B249,1,0),0)</f>
        <v/>
      </c>
      <c r="AC249" s="9">
        <f>IF(AB249=1,(T249-B249)*24,0)</f>
        <v/>
      </c>
      <c r="AD249" s="9">
        <f>IF(AND(AB249=1,ISNUMBER(R249)),IF(R249&gt;B249,(MIN(R249,T249)-B249)*24,0),0)</f>
        <v/>
      </c>
      <c r="AE249" s="9">
        <f>AC249-AD249</f>
        <v/>
      </c>
      <c r="AF249" s="8">
        <f>IF(AND(AB249=1,N('Resumen'!$B$4)&gt;0),IF(AC249&lt;=N('Resumen'!$B$4),1,0),0)</f>
        <v/>
      </c>
    </row>
    <row r="250">
      <c r="A250" s="4" t="n"/>
      <c r="B250" s="5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5" t="n"/>
      <c r="S250" s="4" t="n"/>
      <c r="T250" s="5" t="n"/>
      <c r="U250" s="6" t="n"/>
      <c r="V250" s="4" t="n"/>
      <c r="W250" s="4" t="n"/>
      <c r="X250" s="7" t="n"/>
      <c r="Y250" s="8">
        <f>COUNTIF(H250:Q250,"No")</f>
        <v/>
      </c>
      <c r="Z250" s="8">
        <f>IF(COUNTA(A250:G250)=0,0,10-COUNTA(H250:Q250))</f>
        <v/>
      </c>
      <c r="AA250" s="8">
        <f>AND(ISNUMBER(B250),D250="Solicitud de cotización",Y250=0,Z250=0)</f>
        <v/>
      </c>
      <c r="AB250" s="8">
        <f>IF(AND(ISNUMBER(B250),ISNUMBER(T250)),IF(T250&gt;=B250,1,0),0)</f>
        <v/>
      </c>
      <c r="AC250" s="9">
        <f>IF(AB250=1,(T250-B250)*24,0)</f>
        <v/>
      </c>
      <c r="AD250" s="9">
        <f>IF(AND(AB250=1,ISNUMBER(R250)),IF(R250&gt;B250,(MIN(R250,T250)-B250)*24,0),0)</f>
        <v/>
      </c>
      <c r="AE250" s="9">
        <f>AC250-AD250</f>
        <v/>
      </c>
      <c r="AF250" s="8">
        <f>IF(AND(AB250=1,N('Resumen'!$B$4)&gt;0),IF(AC250&lt;=N('Resumen'!$B$4),1,0),0)</f>
        <v/>
      </c>
    </row>
    <row r="251">
      <c r="A251" s="4" t="n"/>
      <c r="B251" s="5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4" t="n"/>
      <c r="N251" s="4" t="n"/>
      <c r="O251" s="4" t="n"/>
      <c r="P251" s="4" t="n"/>
      <c r="Q251" s="4" t="n"/>
      <c r="R251" s="5" t="n"/>
      <c r="S251" s="4" t="n"/>
      <c r="T251" s="5" t="n"/>
      <c r="U251" s="6" t="n"/>
      <c r="V251" s="4" t="n"/>
      <c r="W251" s="4" t="n"/>
      <c r="X251" s="7" t="n"/>
      <c r="Y251" s="8">
        <f>COUNTIF(H251:Q251,"No")</f>
        <v/>
      </c>
      <c r="Z251" s="8">
        <f>IF(COUNTA(A251:G251)=0,0,10-COUNTA(H251:Q251))</f>
        <v/>
      </c>
      <c r="AA251" s="8">
        <f>AND(ISNUMBER(B251),D251="Solicitud de cotización",Y251=0,Z251=0)</f>
        <v/>
      </c>
      <c r="AB251" s="8">
        <f>IF(AND(ISNUMBER(B251),ISNUMBER(T251)),IF(T251&gt;=B251,1,0),0)</f>
        <v/>
      </c>
      <c r="AC251" s="9">
        <f>IF(AB251=1,(T251-B251)*24,0)</f>
        <v/>
      </c>
      <c r="AD251" s="9">
        <f>IF(AND(AB251=1,ISNUMBER(R251)),IF(R251&gt;B251,(MIN(R251,T251)-B251)*24,0),0)</f>
        <v/>
      </c>
      <c r="AE251" s="9">
        <f>AC251-AD251</f>
        <v/>
      </c>
      <c r="AF251" s="8">
        <f>IF(AND(AB251=1,N('Resumen'!$B$4)&gt;0),IF(AC251&lt;=N('Resumen'!$B$4),1,0),0)</f>
        <v/>
      </c>
    </row>
    <row r="252">
      <c r="A252" s="4" t="n"/>
      <c r="B252" s="5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4" t="n"/>
      <c r="N252" s="4" t="n"/>
      <c r="O252" s="4" t="n"/>
      <c r="P252" s="4" t="n"/>
      <c r="Q252" s="4" t="n"/>
      <c r="R252" s="5" t="n"/>
      <c r="S252" s="4" t="n"/>
      <c r="T252" s="5" t="n"/>
      <c r="U252" s="6" t="n"/>
      <c r="V252" s="4" t="n"/>
      <c r="W252" s="4" t="n"/>
      <c r="X252" s="7" t="n"/>
      <c r="Y252" s="8">
        <f>COUNTIF(H252:Q252,"No")</f>
        <v/>
      </c>
      <c r="Z252" s="8">
        <f>IF(COUNTA(A252:G252)=0,0,10-COUNTA(H252:Q252))</f>
        <v/>
      </c>
      <c r="AA252" s="8">
        <f>AND(ISNUMBER(B252),D252="Solicitud de cotización",Y252=0,Z252=0)</f>
        <v/>
      </c>
      <c r="AB252" s="8">
        <f>IF(AND(ISNUMBER(B252),ISNUMBER(T252)),IF(T252&gt;=B252,1,0),0)</f>
        <v/>
      </c>
      <c r="AC252" s="9">
        <f>IF(AB252=1,(T252-B252)*24,0)</f>
        <v/>
      </c>
      <c r="AD252" s="9">
        <f>IF(AND(AB252=1,ISNUMBER(R252)),IF(R252&gt;B252,(MIN(R252,T252)-B252)*24,0),0)</f>
        <v/>
      </c>
      <c r="AE252" s="9">
        <f>AC252-AD252</f>
        <v/>
      </c>
      <c r="AF252" s="8">
        <f>IF(AND(AB252=1,N('Resumen'!$B$4)&gt;0),IF(AC252&lt;=N('Resumen'!$B$4),1,0),0)</f>
        <v/>
      </c>
    </row>
    <row r="253">
      <c r="A253" s="4" t="n"/>
      <c r="B253" s="5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4" t="n"/>
      <c r="N253" s="4" t="n"/>
      <c r="O253" s="4" t="n"/>
      <c r="P253" s="4" t="n"/>
      <c r="Q253" s="4" t="n"/>
      <c r="R253" s="5" t="n"/>
      <c r="S253" s="4" t="n"/>
      <c r="T253" s="5" t="n"/>
      <c r="U253" s="6" t="n"/>
      <c r="V253" s="4" t="n"/>
      <c r="W253" s="4" t="n"/>
      <c r="X253" s="7" t="n"/>
      <c r="Y253" s="8">
        <f>COUNTIF(H253:Q253,"No")</f>
        <v/>
      </c>
      <c r="Z253" s="8">
        <f>IF(COUNTA(A253:G253)=0,0,10-COUNTA(H253:Q253))</f>
        <v/>
      </c>
      <c r="AA253" s="8">
        <f>AND(ISNUMBER(B253),D253="Solicitud de cotización",Y253=0,Z253=0)</f>
        <v/>
      </c>
      <c r="AB253" s="8">
        <f>IF(AND(ISNUMBER(B253),ISNUMBER(T253)),IF(T253&gt;=B253,1,0),0)</f>
        <v/>
      </c>
      <c r="AC253" s="9">
        <f>IF(AB253=1,(T253-B253)*24,0)</f>
        <v/>
      </c>
      <c r="AD253" s="9">
        <f>IF(AND(AB253=1,ISNUMBER(R253)),IF(R253&gt;B253,(MIN(R253,T253)-B253)*24,0),0)</f>
        <v/>
      </c>
      <c r="AE253" s="9">
        <f>AC253-AD253</f>
        <v/>
      </c>
      <c r="AF253" s="8">
        <f>IF(AND(AB253=1,N('Resumen'!$B$4)&gt;0),IF(AC253&lt;=N('Resumen'!$B$4),1,0),0)</f>
        <v/>
      </c>
    </row>
    <row r="254">
      <c r="A254" s="4" t="n"/>
      <c r="B254" s="5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4" t="n"/>
      <c r="N254" s="4" t="n"/>
      <c r="O254" s="4" t="n"/>
      <c r="P254" s="4" t="n"/>
      <c r="Q254" s="4" t="n"/>
      <c r="R254" s="5" t="n"/>
      <c r="S254" s="4" t="n"/>
      <c r="T254" s="5" t="n"/>
      <c r="U254" s="6" t="n"/>
      <c r="V254" s="4" t="n"/>
      <c r="W254" s="4" t="n"/>
      <c r="X254" s="7" t="n"/>
      <c r="Y254" s="8">
        <f>COUNTIF(H254:Q254,"No")</f>
        <v/>
      </c>
      <c r="Z254" s="8">
        <f>IF(COUNTA(A254:G254)=0,0,10-COUNTA(H254:Q254))</f>
        <v/>
      </c>
      <c r="AA254" s="8">
        <f>AND(ISNUMBER(B254),D254="Solicitud de cotización",Y254=0,Z254=0)</f>
        <v/>
      </c>
      <c r="AB254" s="8">
        <f>IF(AND(ISNUMBER(B254),ISNUMBER(T254)),IF(T254&gt;=B254,1,0),0)</f>
        <v/>
      </c>
      <c r="AC254" s="9">
        <f>IF(AB254=1,(T254-B254)*24,0)</f>
        <v/>
      </c>
      <c r="AD254" s="9">
        <f>IF(AND(AB254=1,ISNUMBER(R254)),IF(R254&gt;B254,(MIN(R254,T254)-B254)*24,0),0)</f>
        <v/>
      </c>
      <c r="AE254" s="9">
        <f>AC254-AD254</f>
        <v/>
      </c>
      <c r="AF254" s="8">
        <f>IF(AND(AB254=1,N('Resumen'!$B$4)&gt;0),IF(AC254&lt;=N('Resumen'!$B$4),1,0),0)</f>
        <v/>
      </c>
    </row>
    <row r="255">
      <c r="A255" s="4" t="n"/>
      <c r="B255" s="5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4" t="n"/>
      <c r="N255" s="4" t="n"/>
      <c r="O255" s="4" t="n"/>
      <c r="P255" s="4" t="n"/>
      <c r="Q255" s="4" t="n"/>
      <c r="R255" s="5" t="n"/>
      <c r="S255" s="4" t="n"/>
      <c r="T255" s="5" t="n"/>
      <c r="U255" s="6" t="n"/>
      <c r="V255" s="4" t="n"/>
      <c r="W255" s="4" t="n"/>
      <c r="X255" s="7" t="n"/>
      <c r="Y255" s="8">
        <f>COUNTIF(H255:Q255,"No")</f>
        <v/>
      </c>
      <c r="Z255" s="8">
        <f>IF(COUNTA(A255:G255)=0,0,10-COUNTA(H255:Q255))</f>
        <v/>
      </c>
      <c r="AA255" s="8">
        <f>AND(ISNUMBER(B255),D255="Solicitud de cotización",Y255=0,Z255=0)</f>
        <v/>
      </c>
      <c r="AB255" s="8">
        <f>IF(AND(ISNUMBER(B255),ISNUMBER(T255)),IF(T255&gt;=B255,1,0),0)</f>
        <v/>
      </c>
      <c r="AC255" s="9">
        <f>IF(AB255=1,(T255-B255)*24,0)</f>
        <v/>
      </c>
      <c r="AD255" s="9">
        <f>IF(AND(AB255=1,ISNUMBER(R255)),IF(R255&gt;B255,(MIN(R255,T255)-B255)*24,0),0)</f>
        <v/>
      </c>
      <c r="AE255" s="9">
        <f>AC255-AD255</f>
        <v/>
      </c>
      <c r="AF255" s="8">
        <f>IF(AND(AB255=1,N('Resumen'!$B$4)&gt;0),IF(AC255&lt;=N('Resumen'!$B$4),1,0),0)</f>
        <v/>
      </c>
    </row>
    <row r="256">
      <c r="A256" s="4" t="n"/>
      <c r="B256" s="5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4" t="n"/>
      <c r="N256" s="4" t="n"/>
      <c r="O256" s="4" t="n"/>
      <c r="P256" s="4" t="n"/>
      <c r="Q256" s="4" t="n"/>
      <c r="R256" s="5" t="n"/>
      <c r="S256" s="4" t="n"/>
      <c r="T256" s="5" t="n"/>
      <c r="U256" s="6" t="n"/>
      <c r="V256" s="4" t="n"/>
      <c r="W256" s="4" t="n"/>
      <c r="X256" s="7" t="n"/>
      <c r="Y256" s="8">
        <f>COUNTIF(H256:Q256,"No")</f>
        <v/>
      </c>
      <c r="Z256" s="8">
        <f>IF(COUNTA(A256:G256)=0,0,10-COUNTA(H256:Q256))</f>
        <v/>
      </c>
      <c r="AA256" s="8">
        <f>AND(ISNUMBER(B256),D256="Solicitud de cotización",Y256=0,Z256=0)</f>
        <v/>
      </c>
      <c r="AB256" s="8">
        <f>IF(AND(ISNUMBER(B256),ISNUMBER(T256)),IF(T256&gt;=B256,1,0),0)</f>
        <v/>
      </c>
      <c r="AC256" s="9">
        <f>IF(AB256=1,(T256-B256)*24,0)</f>
        <v/>
      </c>
      <c r="AD256" s="9">
        <f>IF(AND(AB256=1,ISNUMBER(R256)),IF(R256&gt;B256,(MIN(R256,T256)-B256)*24,0),0)</f>
        <v/>
      </c>
      <c r="AE256" s="9">
        <f>AC256-AD256</f>
        <v/>
      </c>
      <c r="AF256" s="8">
        <f>IF(AND(AB256=1,N('Resumen'!$B$4)&gt;0),IF(AC256&lt;=N('Resumen'!$B$4),1,0),0)</f>
        <v/>
      </c>
    </row>
    <row r="257">
      <c r="A257" s="4" t="n"/>
      <c r="B257" s="5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4" t="n"/>
      <c r="N257" s="4" t="n"/>
      <c r="O257" s="4" t="n"/>
      <c r="P257" s="4" t="n"/>
      <c r="Q257" s="4" t="n"/>
      <c r="R257" s="5" t="n"/>
      <c r="S257" s="4" t="n"/>
      <c r="T257" s="5" t="n"/>
      <c r="U257" s="6" t="n"/>
      <c r="V257" s="4" t="n"/>
      <c r="W257" s="4" t="n"/>
      <c r="X257" s="7" t="n"/>
      <c r="Y257" s="8">
        <f>COUNTIF(H257:Q257,"No")</f>
        <v/>
      </c>
      <c r="Z257" s="8">
        <f>IF(COUNTA(A257:G257)=0,0,10-COUNTA(H257:Q257))</f>
        <v/>
      </c>
      <c r="AA257" s="8">
        <f>AND(ISNUMBER(B257),D257="Solicitud de cotización",Y257=0,Z257=0)</f>
        <v/>
      </c>
      <c r="AB257" s="8">
        <f>IF(AND(ISNUMBER(B257),ISNUMBER(T257)),IF(T257&gt;=B257,1,0),0)</f>
        <v/>
      </c>
      <c r="AC257" s="9">
        <f>IF(AB257=1,(T257-B257)*24,0)</f>
        <v/>
      </c>
      <c r="AD257" s="9">
        <f>IF(AND(AB257=1,ISNUMBER(R257)),IF(R257&gt;B257,(MIN(R257,T257)-B257)*24,0),0)</f>
        <v/>
      </c>
      <c r="AE257" s="9">
        <f>AC257-AD257</f>
        <v/>
      </c>
      <c r="AF257" s="8">
        <f>IF(AND(AB257=1,N('Resumen'!$B$4)&gt;0),IF(AC257&lt;=N('Resumen'!$B$4),1,0),0)</f>
        <v/>
      </c>
    </row>
    <row r="258">
      <c r="A258" s="4" t="n"/>
      <c r="B258" s="5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4" t="n"/>
      <c r="N258" s="4" t="n"/>
      <c r="O258" s="4" t="n"/>
      <c r="P258" s="4" t="n"/>
      <c r="Q258" s="4" t="n"/>
      <c r="R258" s="5" t="n"/>
      <c r="S258" s="4" t="n"/>
      <c r="T258" s="5" t="n"/>
      <c r="U258" s="6" t="n"/>
      <c r="V258" s="4" t="n"/>
      <c r="W258" s="4" t="n"/>
      <c r="X258" s="7" t="n"/>
      <c r="Y258" s="8">
        <f>COUNTIF(H258:Q258,"No")</f>
        <v/>
      </c>
      <c r="Z258" s="8">
        <f>IF(COUNTA(A258:G258)=0,0,10-COUNTA(H258:Q258))</f>
        <v/>
      </c>
      <c r="AA258" s="8">
        <f>AND(ISNUMBER(B258),D258="Solicitud de cotización",Y258=0,Z258=0)</f>
        <v/>
      </c>
      <c r="AB258" s="8">
        <f>IF(AND(ISNUMBER(B258),ISNUMBER(T258)),IF(T258&gt;=B258,1,0),0)</f>
        <v/>
      </c>
      <c r="AC258" s="9">
        <f>IF(AB258=1,(T258-B258)*24,0)</f>
        <v/>
      </c>
      <c r="AD258" s="9">
        <f>IF(AND(AB258=1,ISNUMBER(R258)),IF(R258&gt;B258,(MIN(R258,T258)-B258)*24,0),0)</f>
        <v/>
      </c>
      <c r="AE258" s="9">
        <f>AC258-AD258</f>
        <v/>
      </c>
      <c r="AF258" s="8">
        <f>IF(AND(AB258=1,N('Resumen'!$B$4)&gt;0),IF(AC258&lt;=N('Resumen'!$B$4),1,0),0)</f>
        <v/>
      </c>
    </row>
    <row r="259">
      <c r="A259" s="4" t="n"/>
      <c r="B259" s="5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4" t="n"/>
      <c r="N259" s="4" t="n"/>
      <c r="O259" s="4" t="n"/>
      <c r="P259" s="4" t="n"/>
      <c r="Q259" s="4" t="n"/>
      <c r="R259" s="5" t="n"/>
      <c r="S259" s="4" t="n"/>
      <c r="T259" s="5" t="n"/>
      <c r="U259" s="6" t="n"/>
      <c r="V259" s="4" t="n"/>
      <c r="W259" s="4" t="n"/>
      <c r="X259" s="7" t="n"/>
      <c r="Y259" s="8">
        <f>COUNTIF(H259:Q259,"No")</f>
        <v/>
      </c>
      <c r="Z259" s="8">
        <f>IF(COUNTA(A259:G259)=0,0,10-COUNTA(H259:Q259))</f>
        <v/>
      </c>
      <c r="AA259" s="8">
        <f>AND(ISNUMBER(B259),D259="Solicitud de cotización",Y259=0,Z259=0)</f>
        <v/>
      </c>
      <c r="AB259" s="8">
        <f>IF(AND(ISNUMBER(B259),ISNUMBER(T259)),IF(T259&gt;=B259,1,0),0)</f>
        <v/>
      </c>
      <c r="AC259" s="9">
        <f>IF(AB259=1,(T259-B259)*24,0)</f>
        <v/>
      </c>
      <c r="AD259" s="9">
        <f>IF(AND(AB259=1,ISNUMBER(R259)),IF(R259&gt;B259,(MIN(R259,T259)-B259)*24,0),0)</f>
        <v/>
      </c>
      <c r="AE259" s="9">
        <f>AC259-AD259</f>
        <v/>
      </c>
      <c r="AF259" s="8">
        <f>IF(AND(AB259=1,N('Resumen'!$B$4)&gt;0),IF(AC259&lt;=N('Resumen'!$B$4),1,0),0)</f>
        <v/>
      </c>
    </row>
    <row r="260">
      <c r="A260" s="4" t="n"/>
      <c r="B260" s="5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4" t="n"/>
      <c r="N260" s="4" t="n"/>
      <c r="O260" s="4" t="n"/>
      <c r="P260" s="4" t="n"/>
      <c r="Q260" s="4" t="n"/>
      <c r="R260" s="5" t="n"/>
      <c r="S260" s="4" t="n"/>
      <c r="T260" s="5" t="n"/>
      <c r="U260" s="6" t="n"/>
      <c r="V260" s="4" t="n"/>
      <c r="W260" s="4" t="n"/>
      <c r="X260" s="7" t="n"/>
      <c r="Y260" s="8">
        <f>COUNTIF(H260:Q260,"No")</f>
        <v/>
      </c>
      <c r="Z260" s="8">
        <f>IF(COUNTA(A260:G260)=0,0,10-COUNTA(H260:Q260))</f>
        <v/>
      </c>
      <c r="AA260" s="8">
        <f>AND(ISNUMBER(B260),D260="Solicitud de cotización",Y260=0,Z260=0)</f>
        <v/>
      </c>
      <c r="AB260" s="8">
        <f>IF(AND(ISNUMBER(B260),ISNUMBER(T260)),IF(T260&gt;=B260,1,0),0)</f>
        <v/>
      </c>
      <c r="AC260" s="9">
        <f>IF(AB260=1,(T260-B260)*24,0)</f>
        <v/>
      </c>
      <c r="AD260" s="9">
        <f>IF(AND(AB260=1,ISNUMBER(R260)),IF(R260&gt;B260,(MIN(R260,T260)-B260)*24,0),0)</f>
        <v/>
      </c>
      <c r="AE260" s="9">
        <f>AC260-AD260</f>
        <v/>
      </c>
      <c r="AF260" s="8">
        <f>IF(AND(AB260=1,N('Resumen'!$B$4)&gt;0),IF(AC260&lt;=N('Resumen'!$B$4),1,0),0)</f>
        <v/>
      </c>
    </row>
    <row r="261">
      <c r="A261" s="4" t="n"/>
      <c r="B261" s="5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4" t="n"/>
      <c r="N261" s="4" t="n"/>
      <c r="O261" s="4" t="n"/>
      <c r="P261" s="4" t="n"/>
      <c r="Q261" s="4" t="n"/>
      <c r="R261" s="5" t="n"/>
      <c r="S261" s="4" t="n"/>
      <c r="T261" s="5" t="n"/>
      <c r="U261" s="6" t="n"/>
      <c r="V261" s="4" t="n"/>
      <c r="W261" s="4" t="n"/>
      <c r="X261" s="7" t="n"/>
      <c r="Y261" s="8">
        <f>COUNTIF(H261:Q261,"No")</f>
        <v/>
      </c>
      <c r="Z261" s="8">
        <f>IF(COUNTA(A261:G261)=0,0,10-COUNTA(H261:Q261))</f>
        <v/>
      </c>
      <c r="AA261" s="8">
        <f>AND(ISNUMBER(B261),D261="Solicitud de cotización",Y261=0,Z261=0)</f>
        <v/>
      </c>
      <c r="AB261" s="8">
        <f>IF(AND(ISNUMBER(B261),ISNUMBER(T261)),IF(T261&gt;=B261,1,0),0)</f>
        <v/>
      </c>
      <c r="AC261" s="9">
        <f>IF(AB261=1,(T261-B261)*24,0)</f>
        <v/>
      </c>
      <c r="AD261" s="9">
        <f>IF(AND(AB261=1,ISNUMBER(R261)),IF(R261&gt;B261,(MIN(R261,T261)-B261)*24,0),0)</f>
        <v/>
      </c>
      <c r="AE261" s="9">
        <f>AC261-AD261</f>
        <v/>
      </c>
      <c r="AF261" s="8">
        <f>IF(AND(AB261=1,N('Resumen'!$B$4)&gt;0),IF(AC261&lt;=N('Resumen'!$B$4),1,0),0)</f>
        <v/>
      </c>
    </row>
    <row r="262">
      <c r="A262" s="4" t="n"/>
      <c r="B262" s="5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4" t="n"/>
      <c r="N262" s="4" t="n"/>
      <c r="O262" s="4" t="n"/>
      <c r="P262" s="4" t="n"/>
      <c r="Q262" s="4" t="n"/>
      <c r="R262" s="5" t="n"/>
      <c r="S262" s="4" t="n"/>
      <c r="T262" s="5" t="n"/>
      <c r="U262" s="6" t="n"/>
      <c r="V262" s="4" t="n"/>
      <c r="W262" s="4" t="n"/>
      <c r="X262" s="7" t="n"/>
      <c r="Y262" s="8">
        <f>COUNTIF(H262:Q262,"No")</f>
        <v/>
      </c>
      <c r="Z262" s="8">
        <f>IF(COUNTA(A262:G262)=0,0,10-COUNTA(H262:Q262))</f>
        <v/>
      </c>
      <c r="AA262" s="8">
        <f>AND(ISNUMBER(B262),D262="Solicitud de cotización",Y262=0,Z262=0)</f>
        <v/>
      </c>
      <c r="AB262" s="8">
        <f>IF(AND(ISNUMBER(B262),ISNUMBER(T262)),IF(T262&gt;=B262,1,0),0)</f>
        <v/>
      </c>
      <c r="AC262" s="9">
        <f>IF(AB262=1,(T262-B262)*24,0)</f>
        <v/>
      </c>
      <c r="AD262" s="9">
        <f>IF(AND(AB262=1,ISNUMBER(R262)),IF(R262&gt;B262,(MIN(R262,T262)-B262)*24,0),0)</f>
        <v/>
      </c>
      <c r="AE262" s="9">
        <f>AC262-AD262</f>
        <v/>
      </c>
      <c r="AF262" s="8">
        <f>IF(AND(AB262=1,N('Resumen'!$B$4)&gt;0),IF(AC262&lt;=N('Resumen'!$B$4),1,0),0)</f>
        <v/>
      </c>
    </row>
    <row r="263">
      <c r="A263" s="4" t="n"/>
      <c r="B263" s="5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4" t="n"/>
      <c r="N263" s="4" t="n"/>
      <c r="O263" s="4" t="n"/>
      <c r="P263" s="4" t="n"/>
      <c r="Q263" s="4" t="n"/>
      <c r="R263" s="5" t="n"/>
      <c r="S263" s="4" t="n"/>
      <c r="T263" s="5" t="n"/>
      <c r="U263" s="6" t="n"/>
      <c r="V263" s="4" t="n"/>
      <c r="W263" s="4" t="n"/>
      <c r="X263" s="7" t="n"/>
      <c r="Y263" s="8">
        <f>COUNTIF(H263:Q263,"No")</f>
        <v/>
      </c>
      <c r="Z263" s="8">
        <f>IF(COUNTA(A263:G263)=0,0,10-COUNTA(H263:Q263))</f>
        <v/>
      </c>
      <c r="AA263" s="8">
        <f>AND(ISNUMBER(B263),D263="Solicitud de cotización",Y263=0,Z263=0)</f>
        <v/>
      </c>
      <c r="AB263" s="8">
        <f>IF(AND(ISNUMBER(B263),ISNUMBER(T263)),IF(T263&gt;=B263,1,0),0)</f>
        <v/>
      </c>
      <c r="AC263" s="9">
        <f>IF(AB263=1,(T263-B263)*24,0)</f>
        <v/>
      </c>
      <c r="AD263" s="9">
        <f>IF(AND(AB263=1,ISNUMBER(R263)),IF(R263&gt;B263,(MIN(R263,T263)-B263)*24,0),0)</f>
        <v/>
      </c>
      <c r="AE263" s="9">
        <f>AC263-AD263</f>
        <v/>
      </c>
      <c r="AF263" s="8">
        <f>IF(AND(AB263=1,N('Resumen'!$B$4)&gt;0),IF(AC263&lt;=N('Resumen'!$B$4),1,0),0)</f>
        <v/>
      </c>
    </row>
    <row r="264">
      <c r="A264" s="4" t="n"/>
      <c r="B264" s="5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4" t="n"/>
      <c r="N264" s="4" t="n"/>
      <c r="O264" s="4" t="n"/>
      <c r="P264" s="4" t="n"/>
      <c r="Q264" s="4" t="n"/>
      <c r="R264" s="5" t="n"/>
      <c r="S264" s="4" t="n"/>
      <c r="T264" s="5" t="n"/>
      <c r="U264" s="6" t="n"/>
      <c r="V264" s="4" t="n"/>
      <c r="W264" s="4" t="n"/>
      <c r="X264" s="7" t="n"/>
      <c r="Y264" s="8">
        <f>COUNTIF(H264:Q264,"No")</f>
        <v/>
      </c>
      <c r="Z264" s="8">
        <f>IF(COUNTA(A264:G264)=0,0,10-COUNTA(H264:Q264))</f>
        <v/>
      </c>
      <c r="AA264" s="8">
        <f>AND(ISNUMBER(B264),D264="Solicitud de cotización",Y264=0,Z264=0)</f>
        <v/>
      </c>
      <c r="AB264" s="8">
        <f>IF(AND(ISNUMBER(B264),ISNUMBER(T264)),IF(T264&gt;=B264,1,0),0)</f>
        <v/>
      </c>
      <c r="AC264" s="9">
        <f>IF(AB264=1,(T264-B264)*24,0)</f>
        <v/>
      </c>
      <c r="AD264" s="9">
        <f>IF(AND(AB264=1,ISNUMBER(R264)),IF(R264&gt;B264,(MIN(R264,T264)-B264)*24,0),0)</f>
        <v/>
      </c>
      <c r="AE264" s="9">
        <f>AC264-AD264</f>
        <v/>
      </c>
      <c r="AF264" s="8">
        <f>IF(AND(AB264=1,N('Resumen'!$B$4)&gt;0),IF(AC264&lt;=N('Resumen'!$B$4),1,0),0)</f>
        <v/>
      </c>
    </row>
    <row r="265">
      <c r="A265" s="4" t="n"/>
      <c r="B265" s="5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4" t="n"/>
      <c r="N265" s="4" t="n"/>
      <c r="O265" s="4" t="n"/>
      <c r="P265" s="4" t="n"/>
      <c r="Q265" s="4" t="n"/>
      <c r="R265" s="5" t="n"/>
      <c r="S265" s="4" t="n"/>
      <c r="T265" s="5" t="n"/>
      <c r="U265" s="6" t="n"/>
      <c r="V265" s="4" t="n"/>
      <c r="W265" s="4" t="n"/>
      <c r="X265" s="7" t="n"/>
      <c r="Y265" s="8">
        <f>COUNTIF(H265:Q265,"No")</f>
        <v/>
      </c>
      <c r="Z265" s="8">
        <f>IF(COUNTA(A265:G265)=0,0,10-COUNTA(H265:Q265))</f>
        <v/>
      </c>
      <c r="AA265" s="8">
        <f>AND(ISNUMBER(B265),D265="Solicitud de cotización",Y265=0,Z265=0)</f>
        <v/>
      </c>
      <c r="AB265" s="8">
        <f>IF(AND(ISNUMBER(B265),ISNUMBER(T265)),IF(T265&gt;=B265,1,0),0)</f>
        <v/>
      </c>
      <c r="AC265" s="9">
        <f>IF(AB265=1,(T265-B265)*24,0)</f>
        <v/>
      </c>
      <c r="AD265" s="9">
        <f>IF(AND(AB265=1,ISNUMBER(R265)),IF(R265&gt;B265,(MIN(R265,T265)-B265)*24,0),0)</f>
        <v/>
      </c>
      <c r="AE265" s="9">
        <f>AC265-AD265</f>
        <v/>
      </c>
      <c r="AF265" s="8">
        <f>IF(AND(AB265=1,N('Resumen'!$B$4)&gt;0),IF(AC265&lt;=N('Resumen'!$B$4),1,0),0)</f>
        <v/>
      </c>
    </row>
    <row r="266">
      <c r="A266" s="4" t="n"/>
      <c r="B266" s="5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4" t="n"/>
      <c r="N266" s="4" t="n"/>
      <c r="O266" s="4" t="n"/>
      <c r="P266" s="4" t="n"/>
      <c r="Q266" s="4" t="n"/>
      <c r="R266" s="5" t="n"/>
      <c r="S266" s="4" t="n"/>
      <c r="T266" s="5" t="n"/>
      <c r="U266" s="6" t="n"/>
      <c r="V266" s="4" t="n"/>
      <c r="W266" s="4" t="n"/>
      <c r="X266" s="7" t="n"/>
      <c r="Y266" s="8">
        <f>COUNTIF(H266:Q266,"No")</f>
        <v/>
      </c>
      <c r="Z266" s="8">
        <f>IF(COUNTA(A266:G266)=0,0,10-COUNTA(H266:Q266))</f>
        <v/>
      </c>
      <c r="AA266" s="8">
        <f>AND(ISNUMBER(B266),D266="Solicitud de cotización",Y266=0,Z266=0)</f>
        <v/>
      </c>
      <c r="AB266" s="8">
        <f>IF(AND(ISNUMBER(B266),ISNUMBER(T266)),IF(T266&gt;=B266,1,0),0)</f>
        <v/>
      </c>
      <c r="AC266" s="9">
        <f>IF(AB266=1,(T266-B266)*24,0)</f>
        <v/>
      </c>
      <c r="AD266" s="9">
        <f>IF(AND(AB266=1,ISNUMBER(R266)),IF(R266&gt;B266,(MIN(R266,T266)-B266)*24,0),0)</f>
        <v/>
      </c>
      <c r="AE266" s="9">
        <f>AC266-AD266</f>
        <v/>
      </c>
      <c r="AF266" s="8">
        <f>IF(AND(AB266=1,N('Resumen'!$B$4)&gt;0),IF(AC266&lt;=N('Resumen'!$B$4),1,0),0)</f>
        <v/>
      </c>
    </row>
    <row r="267">
      <c r="A267" s="4" t="n"/>
      <c r="B267" s="5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4" t="n"/>
      <c r="N267" s="4" t="n"/>
      <c r="O267" s="4" t="n"/>
      <c r="P267" s="4" t="n"/>
      <c r="Q267" s="4" t="n"/>
      <c r="R267" s="5" t="n"/>
      <c r="S267" s="4" t="n"/>
      <c r="T267" s="5" t="n"/>
      <c r="U267" s="6" t="n"/>
      <c r="V267" s="4" t="n"/>
      <c r="W267" s="4" t="n"/>
      <c r="X267" s="7" t="n"/>
      <c r="Y267" s="8">
        <f>COUNTIF(H267:Q267,"No")</f>
        <v/>
      </c>
      <c r="Z267" s="8">
        <f>IF(COUNTA(A267:G267)=0,0,10-COUNTA(H267:Q267))</f>
        <v/>
      </c>
      <c r="AA267" s="8">
        <f>AND(ISNUMBER(B267),D267="Solicitud de cotización",Y267=0,Z267=0)</f>
        <v/>
      </c>
      <c r="AB267" s="8">
        <f>IF(AND(ISNUMBER(B267),ISNUMBER(T267)),IF(T267&gt;=B267,1,0),0)</f>
        <v/>
      </c>
      <c r="AC267" s="9">
        <f>IF(AB267=1,(T267-B267)*24,0)</f>
        <v/>
      </c>
      <c r="AD267" s="9">
        <f>IF(AND(AB267=1,ISNUMBER(R267)),IF(R267&gt;B267,(MIN(R267,T267)-B267)*24,0),0)</f>
        <v/>
      </c>
      <c r="AE267" s="9">
        <f>AC267-AD267</f>
        <v/>
      </c>
      <c r="AF267" s="8">
        <f>IF(AND(AB267=1,N('Resumen'!$B$4)&gt;0),IF(AC267&lt;=N('Resumen'!$B$4),1,0),0)</f>
        <v/>
      </c>
    </row>
    <row r="268">
      <c r="A268" s="4" t="n"/>
      <c r="B268" s="5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4" t="n"/>
      <c r="N268" s="4" t="n"/>
      <c r="O268" s="4" t="n"/>
      <c r="P268" s="4" t="n"/>
      <c r="Q268" s="4" t="n"/>
      <c r="R268" s="5" t="n"/>
      <c r="S268" s="4" t="n"/>
      <c r="T268" s="5" t="n"/>
      <c r="U268" s="6" t="n"/>
      <c r="V268" s="4" t="n"/>
      <c r="W268" s="4" t="n"/>
      <c r="X268" s="7" t="n"/>
      <c r="Y268" s="8">
        <f>COUNTIF(H268:Q268,"No")</f>
        <v/>
      </c>
      <c r="Z268" s="8">
        <f>IF(COUNTA(A268:G268)=0,0,10-COUNTA(H268:Q268))</f>
        <v/>
      </c>
      <c r="AA268" s="8">
        <f>AND(ISNUMBER(B268),D268="Solicitud de cotización",Y268=0,Z268=0)</f>
        <v/>
      </c>
      <c r="AB268" s="8">
        <f>IF(AND(ISNUMBER(B268),ISNUMBER(T268)),IF(T268&gt;=B268,1,0),0)</f>
        <v/>
      </c>
      <c r="AC268" s="9">
        <f>IF(AB268=1,(T268-B268)*24,0)</f>
        <v/>
      </c>
      <c r="AD268" s="9">
        <f>IF(AND(AB268=1,ISNUMBER(R268)),IF(R268&gt;B268,(MIN(R268,T268)-B268)*24,0),0)</f>
        <v/>
      </c>
      <c r="AE268" s="9">
        <f>AC268-AD268</f>
        <v/>
      </c>
      <c r="AF268" s="8">
        <f>IF(AND(AB268=1,N('Resumen'!$B$4)&gt;0),IF(AC268&lt;=N('Resumen'!$B$4),1,0),0)</f>
        <v/>
      </c>
    </row>
    <row r="269">
      <c r="A269" s="4" t="n"/>
      <c r="B269" s="5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4" t="n"/>
      <c r="N269" s="4" t="n"/>
      <c r="O269" s="4" t="n"/>
      <c r="P269" s="4" t="n"/>
      <c r="Q269" s="4" t="n"/>
      <c r="R269" s="5" t="n"/>
      <c r="S269" s="4" t="n"/>
      <c r="T269" s="5" t="n"/>
      <c r="U269" s="6" t="n"/>
      <c r="V269" s="4" t="n"/>
      <c r="W269" s="4" t="n"/>
      <c r="X269" s="7" t="n"/>
      <c r="Y269" s="8">
        <f>COUNTIF(H269:Q269,"No")</f>
        <v/>
      </c>
      <c r="Z269" s="8">
        <f>IF(COUNTA(A269:G269)=0,0,10-COUNTA(H269:Q269))</f>
        <v/>
      </c>
      <c r="AA269" s="8">
        <f>AND(ISNUMBER(B269),D269="Solicitud de cotización",Y269=0,Z269=0)</f>
        <v/>
      </c>
      <c r="AB269" s="8">
        <f>IF(AND(ISNUMBER(B269),ISNUMBER(T269)),IF(T269&gt;=B269,1,0),0)</f>
        <v/>
      </c>
      <c r="AC269" s="9">
        <f>IF(AB269=1,(T269-B269)*24,0)</f>
        <v/>
      </c>
      <c r="AD269" s="9">
        <f>IF(AND(AB269=1,ISNUMBER(R269)),IF(R269&gt;B269,(MIN(R269,T269)-B269)*24,0),0)</f>
        <v/>
      </c>
      <c r="AE269" s="9">
        <f>AC269-AD269</f>
        <v/>
      </c>
      <c r="AF269" s="8">
        <f>IF(AND(AB269=1,N('Resumen'!$B$4)&gt;0),IF(AC269&lt;=N('Resumen'!$B$4),1,0),0)</f>
        <v/>
      </c>
    </row>
    <row r="270">
      <c r="A270" s="4" t="n"/>
      <c r="B270" s="5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4" t="n"/>
      <c r="N270" s="4" t="n"/>
      <c r="O270" s="4" t="n"/>
      <c r="P270" s="4" t="n"/>
      <c r="Q270" s="4" t="n"/>
      <c r="R270" s="5" t="n"/>
      <c r="S270" s="4" t="n"/>
      <c r="T270" s="5" t="n"/>
      <c r="U270" s="6" t="n"/>
      <c r="V270" s="4" t="n"/>
      <c r="W270" s="4" t="n"/>
      <c r="X270" s="7" t="n"/>
      <c r="Y270" s="8">
        <f>COUNTIF(H270:Q270,"No")</f>
        <v/>
      </c>
      <c r="Z270" s="8">
        <f>IF(COUNTA(A270:G270)=0,0,10-COUNTA(H270:Q270))</f>
        <v/>
      </c>
      <c r="AA270" s="8">
        <f>AND(ISNUMBER(B270),D270="Solicitud de cotización",Y270=0,Z270=0)</f>
        <v/>
      </c>
      <c r="AB270" s="8">
        <f>IF(AND(ISNUMBER(B270),ISNUMBER(T270)),IF(T270&gt;=B270,1,0),0)</f>
        <v/>
      </c>
      <c r="AC270" s="9">
        <f>IF(AB270=1,(T270-B270)*24,0)</f>
        <v/>
      </c>
      <c r="AD270" s="9">
        <f>IF(AND(AB270=1,ISNUMBER(R270)),IF(R270&gt;B270,(MIN(R270,T270)-B270)*24,0),0)</f>
        <v/>
      </c>
      <c r="AE270" s="9">
        <f>AC270-AD270</f>
        <v/>
      </c>
      <c r="AF270" s="8">
        <f>IF(AND(AB270=1,N('Resumen'!$B$4)&gt;0),IF(AC270&lt;=N('Resumen'!$B$4),1,0),0)</f>
        <v/>
      </c>
    </row>
    <row r="271">
      <c r="A271" s="4" t="n"/>
      <c r="B271" s="5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4" t="n"/>
      <c r="N271" s="4" t="n"/>
      <c r="O271" s="4" t="n"/>
      <c r="P271" s="4" t="n"/>
      <c r="Q271" s="4" t="n"/>
      <c r="R271" s="5" t="n"/>
      <c r="S271" s="4" t="n"/>
      <c r="T271" s="5" t="n"/>
      <c r="U271" s="6" t="n"/>
      <c r="V271" s="4" t="n"/>
      <c r="W271" s="4" t="n"/>
      <c r="X271" s="7" t="n"/>
      <c r="Y271" s="8">
        <f>COUNTIF(H271:Q271,"No")</f>
        <v/>
      </c>
      <c r="Z271" s="8">
        <f>IF(COUNTA(A271:G271)=0,0,10-COUNTA(H271:Q271))</f>
        <v/>
      </c>
      <c r="AA271" s="8">
        <f>AND(ISNUMBER(B271),D271="Solicitud de cotización",Y271=0,Z271=0)</f>
        <v/>
      </c>
      <c r="AB271" s="8">
        <f>IF(AND(ISNUMBER(B271),ISNUMBER(T271)),IF(T271&gt;=B271,1,0),0)</f>
        <v/>
      </c>
      <c r="AC271" s="9">
        <f>IF(AB271=1,(T271-B271)*24,0)</f>
        <v/>
      </c>
      <c r="AD271" s="9">
        <f>IF(AND(AB271=1,ISNUMBER(R271)),IF(R271&gt;B271,(MIN(R271,T271)-B271)*24,0),0)</f>
        <v/>
      </c>
      <c r="AE271" s="9">
        <f>AC271-AD271</f>
        <v/>
      </c>
      <c r="AF271" s="8">
        <f>IF(AND(AB271=1,N('Resumen'!$B$4)&gt;0),IF(AC271&lt;=N('Resumen'!$B$4),1,0),0)</f>
        <v/>
      </c>
    </row>
    <row r="272">
      <c r="A272" s="4" t="n"/>
      <c r="B272" s="5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4" t="n"/>
      <c r="N272" s="4" t="n"/>
      <c r="O272" s="4" t="n"/>
      <c r="P272" s="4" t="n"/>
      <c r="Q272" s="4" t="n"/>
      <c r="R272" s="5" t="n"/>
      <c r="S272" s="4" t="n"/>
      <c r="T272" s="5" t="n"/>
      <c r="U272" s="6" t="n"/>
      <c r="V272" s="4" t="n"/>
      <c r="W272" s="4" t="n"/>
      <c r="X272" s="7" t="n"/>
      <c r="Y272" s="8">
        <f>COUNTIF(H272:Q272,"No")</f>
        <v/>
      </c>
      <c r="Z272" s="8">
        <f>IF(COUNTA(A272:G272)=0,0,10-COUNTA(H272:Q272))</f>
        <v/>
      </c>
      <c r="AA272" s="8">
        <f>AND(ISNUMBER(B272),D272="Solicitud de cotización",Y272=0,Z272=0)</f>
        <v/>
      </c>
      <c r="AB272" s="8">
        <f>IF(AND(ISNUMBER(B272),ISNUMBER(T272)),IF(T272&gt;=B272,1,0),0)</f>
        <v/>
      </c>
      <c r="AC272" s="9">
        <f>IF(AB272=1,(T272-B272)*24,0)</f>
        <v/>
      </c>
      <c r="AD272" s="9">
        <f>IF(AND(AB272=1,ISNUMBER(R272)),IF(R272&gt;B272,(MIN(R272,T272)-B272)*24,0),0)</f>
        <v/>
      </c>
      <c r="AE272" s="9">
        <f>AC272-AD272</f>
        <v/>
      </c>
      <c r="AF272" s="8">
        <f>IF(AND(AB272=1,N('Resumen'!$B$4)&gt;0),IF(AC272&lt;=N('Resumen'!$B$4),1,0),0)</f>
        <v/>
      </c>
    </row>
    <row r="273">
      <c r="A273" s="4" t="n"/>
      <c r="B273" s="5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4" t="n"/>
      <c r="N273" s="4" t="n"/>
      <c r="O273" s="4" t="n"/>
      <c r="P273" s="4" t="n"/>
      <c r="Q273" s="4" t="n"/>
      <c r="R273" s="5" t="n"/>
      <c r="S273" s="4" t="n"/>
      <c r="T273" s="5" t="n"/>
      <c r="U273" s="6" t="n"/>
      <c r="V273" s="4" t="n"/>
      <c r="W273" s="4" t="n"/>
      <c r="X273" s="7" t="n"/>
      <c r="Y273" s="8">
        <f>COUNTIF(H273:Q273,"No")</f>
        <v/>
      </c>
      <c r="Z273" s="8">
        <f>IF(COUNTA(A273:G273)=0,0,10-COUNTA(H273:Q273))</f>
        <v/>
      </c>
      <c r="AA273" s="8">
        <f>AND(ISNUMBER(B273),D273="Solicitud de cotización",Y273=0,Z273=0)</f>
        <v/>
      </c>
      <c r="AB273" s="8">
        <f>IF(AND(ISNUMBER(B273),ISNUMBER(T273)),IF(T273&gt;=B273,1,0),0)</f>
        <v/>
      </c>
      <c r="AC273" s="9">
        <f>IF(AB273=1,(T273-B273)*24,0)</f>
        <v/>
      </c>
      <c r="AD273" s="9">
        <f>IF(AND(AB273=1,ISNUMBER(R273)),IF(R273&gt;B273,(MIN(R273,T273)-B273)*24,0),0)</f>
        <v/>
      </c>
      <c r="AE273" s="9">
        <f>AC273-AD273</f>
        <v/>
      </c>
      <c r="AF273" s="8">
        <f>IF(AND(AB273=1,N('Resumen'!$B$4)&gt;0),IF(AC273&lt;=N('Resumen'!$B$4),1,0),0)</f>
        <v/>
      </c>
    </row>
    <row r="274">
      <c r="A274" s="4" t="n"/>
      <c r="B274" s="5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4" t="n"/>
      <c r="N274" s="4" t="n"/>
      <c r="O274" s="4" t="n"/>
      <c r="P274" s="4" t="n"/>
      <c r="Q274" s="4" t="n"/>
      <c r="R274" s="5" t="n"/>
      <c r="S274" s="4" t="n"/>
      <c r="T274" s="5" t="n"/>
      <c r="U274" s="6" t="n"/>
      <c r="V274" s="4" t="n"/>
      <c r="W274" s="4" t="n"/>
      <c r="X274" s="7" t="n"/>
      <c r="Y274" s="8">
        <f>COUNTIF(H274:Q274,"No")</f>
        <v/>
      </c>
      <c r="Z274" s="8">
        <f>IF(COUNTA(A274:G274)=0,0,10-COUNTA(H274:Q274))</f>
        <v/>
      </c>
      <c r="AA274" s="8">
        <f>AND(ISNUMBER(B274),D274="Solicitud de cotización",Y274=0,Z274=0)</f>
        <v/>
      </c>
      <c r="AB274" s="8">
        <f>IF(AND(ISNUMBER(B274),ISNUMBER(T274)),IF(T274&gt;=B274,1,0),0)</f>
        <v/>
      </c>
      <c r="AC274" s="9">
        <f>IF(AB274=1,(T274-B274)*24,0)</f>
        <v/>
      </c>
      <c r="AD274" s="9">
        <f>IF(AND(AB274=1,ISNUMBER(R274)),IF(R274&gt;B274,(MIN(R274,T274)-B274)*24,0),0)</f>
        <v/>
      </c>
      <c r="AE274" s="9">
        <f>AC274-AD274</f>
        <v/>
      </c>
      <c r="AF274" s="8">
        <f>IF(AND(AB274=1,N('Resumen'!$B$4)&gt;0),IF(AC274&lt;=N('Resumen'!$B$4),1,0),0)</f>
        <v/>
      </c>
    </row>
    <row r="275">
      <c r="A275" s="4" t="n"/>
      <c r="B275" s="5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4" t="n"/>
      <c r="N275" s="4" t="n"/>
      <c r="O275" s="4" t="n"/>
      <c r="P275" s="4" t="n"/>
      <c r="Q275" s="4" t="n"/>
      <c r="R275" s="5" t="n"/>
      <c r="S275" s="4" t="n"/>
      <c r="T275" s="5" t="n"/>
      <c r="U275" s="6" t="n"/>
      <c r="V275" s="4" t="n"/>
      <c r="W275" s="4" t="n"/>
      <c r="X275" s="7" t="n"/>
      <c r="Y275" s="8">
        <f>COUNTIF(H275:Q275,"No")</f>
        <v/>
      </c>
      <c r="Z275" s="8">
        <f>IF(COUNTA(A275:G275)=0,0,10-COUNTA(H275:Q275))</f>
        <v/>
      </c>
      <c r="AA275" s="8">
        <f>AND(ISNUMBER(B275),D275="Solicitud de cotización",Y275=0,Z275=0)</f>
        <v/>
      </c>
      <c r="AB275" s="8">
        <f>IF(AND(ISNUMBER(B275),ISNUMBER(T275)),IF(T275&gt;=B275,1,0),0)</f>
        <v/>
      </c>
      <c r="AC275" s="9">
        <f>IF(AB275=1,(T275-B275)*24,0)</f>
        <v/>
      </c>
      <c r="AD275" s="9">
        <f>IF(AND(AB275=1,ISNUMBER(R275)),IF(R275&gt;B275,(MIN(R275,T275)-B275)*24,0),0)</f>
        <v/>
      </c>
      <c r="AE275" s="9">
        <f>AC275-AD275</f>
        <v/>
      </c>
      <c r="AF275" s="8">
        <f>IF(AND(AB275=1,N('Resumen'!$B$4)&gt;0),IF(AC275&lt;=N('Resumen'!$B$4),1,0),0)</f>
        <v/>
      </c>
    </row>
    <row r="276">
      <c r="A276" s="4" t="n"/>
      <c r="B276" s="5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4" t="n"/>
      <c r="N276" s="4" t="n"/>
      <c r="O276" s="4" t="n"/>
      <c r="P276" s="4" t="n"/>
      <c r="Q276" s="4" t="n"/>
      <c r="R276" s="5" t="n"/>
      <c r="S276" s="4" t="n"/>
      <c r="T276" s="5" t="n"/>
      <c r="U276" s="6" t="n"/>
      <c r="V276" s="4" t="n"/>
      <c r="W276" s="4" t="n"/>
      <c r="X276" s="7" t="n"/>
      <c r="Y276" s="8">
        <f>COUNTIF(H276:Q276,"No")</f>
        <v/>
      </c>
      <c r="Z276" s="8">
        <f>IF(COUNTA(A276:G276)=0,0,10-COUNTA(H276:Q276))</f>
        <v/>
      </c>
      <c r="AA276" s="8">
        <f>AND(ISNUMBER(B276),D276="Solicitud de cotización",Y276=0,Z276=0)</f>
        <v/>
      </c>
      <c r="AB276" s="8">
        <f>IF(AND(ISNUMBER(B276),ISNUMBER(T276)),IF(T276&gt;=B276,1,0),0)</f>
        <v/>
      </c>
      <c r="AC276" s="9">
        <f>IF(AB276=1,(T276-B276)*24,0)</f>
        <v/>
      </c>
      <c r="AD276" s="9">
        <f>IF(AND(AB276=1,ISNUMBER(R276)),IF(R276&gt;B276,(MIN(R276,T276)-B276)*24,0),0)</f>
        <v/>
      </c>
      <c r="AE276" s="9">
        <f>AC276-AD276</f>
        <v/>
      </c>
      <c r="AF276" s="8">
        <f>IF(AND(AB276=1,N('Resumen'!$B$4)&gt;0),IF(AC276&lt;=N('Resumen'!$B$4),1,0),0)</f>
        <v/>
      </c>
    </row>
    <row r="277">
      <c r="A277" s="4" t="n"/>
      <c r="B277" s="5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4" t="n"/>
      <c r="N277" s="4" t="n"/>
      <c r="O277" s="4" t="n"/>
      <c r="P277" s="4" t="n"/>
      <c r="Q277" s="4" t="n"/>
      <c r="R277" s="5" t="n"/>
      <c r="S277" s="4" t="n"/>
      <c r="T277" s="5" t="n"/>
      <c r="U277" s="6" t="n"/>
      <c r="V277" s="4" t="n"/>
      <c r="W277" s="4" t="n"/>
      <c r="X277" s="7" t="n"/>
      <c r="Y277" s="8">
        <f>COUNTIF(H277:Q277,"No")</f>
        <v/>
      </c>
      <c r="Z277" s="8">
        <f>IF(COUNTA(A277:G277)=0,0,10-COUNTA(H277:Q277))</f>
        <v/>
      </c>
      <c r="AA277" s="8">
        <f>AND(ISNUMBER(B277),D277="Solicitud de cotización",Y277=0,Z277=0)</f>
        <v/>
      </c>
      <c r="AB277" s="8">
        <f>IF(AND(ISNUMBER(B277),ISNUMBER(T277)),IF(T277&gt;=B277,1,0),0)</f>
        <v/>
      </c>
      <c r="AC277" s="9">
        <f>IF(AB277=1,(T277-B277)*24,0)</f>
        <v/>
      </c>
      <c r="AD277" s="9">
        <f>IF(AND(AB277=1,ISNUMBER(R277)),IF(R277&gt;B277,(MIN(R277,T277)-B277)*24,0),0)</f>
        <v/>
      </c>
      <c r="AE277" s="9">
        <f>AC277-AD277</f>
        <v/>
      </c>
      <c r="AF277" s="8">
        <f>IF(AND(AB277=1,N('Resumen'!$B$4)&gt;0),IF(AC277&lt;=N('Resumen'!$B$4),1,0),0)</f>
        <v/>
      </c>
    </row>
    <row r="278">
      <c r="A278" s="4" t="n"/>
      <c r="B278" s="5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4" t="n"/>
      <c r="N278" s="4" t="n"/>
      <c r="O278" s="4" t="n"/>
      <c r="P278" s="4" t="n"/>
      <c r="Q278" s="4" t="n"/>
      <c r="R278" s="5" t="n"/>
      <c r="S278" s="4" t="n"/>
      <c r="T278" s="5" t="n"/>
      <c r="U278" s="6" t="n"/>
      <c r="V278" s="4" t="n"/>
      <c r="W278" s="4" t="n"/>
      <c r="X278" s="7" t="n"/>
      <c r="Y278" s="8">
        <f>COUNTIF(H278:Q278,"No")</f>
        <v/>
      </c>
      <c r="Z278" s="8">
        <f>IF(COUNTA(A278:G278)=0,0,10-COUNTA(H278:Q278))</f>
        <v/>
      </c>
      <c r="AA278" s="8">
        <f>AND(ISNUMBER(B278),D278="Solicitud de cotización",Y278=0,Z278=0)</f>
        <v/>
      </c>
      <c r="AB278" s="8">
        <f>IF(AND(ISNUMBER(B278),ISNUMBER(T278)),IF(T278&gt;=B278,1,0),0)</f>
        <v/>
      </c>
      <c r="AC278" s="9">
        <f>IF(AB278=1,(T278-B278)*24,0)</f>
        <v/>
      </c>
      <c r="AD278" s="9">
        <f>IF(AND(AB278=1,ISNUMBER(R278)),IF(R278&gt;B278,(MIN(R278,T278)-B278)*24,0),0)</f>
        <v/>
      </c>
      <c r="AE278" s="9">
        <f>AC278-AD278</f>
        <v/>
      </c>
      <c r="AF278" s="8">
        <f>IF(AND(AB278=1,N('Resumen'!$B$4)&gt;0),IF(AC278&lt;=N('Resumen'!$B$4),1,0),0)</f>
        <v/>
      </c>
    </row>
    <row r="279">
      <c r="A279" s="4" t="n"/>
      <c r="B279" s="5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4" t="n"/>
      <c r="N279" s="4" t="n"/>
      <c r="O279" s="4" t="n"/>
      <c r="P279" s="4" t="n"/>
      <c r="Q279" s="4" t="n"/>
      <c r="R279" s="5" t="n"/>
      <c r="S279" s="4" t="n"/>
      <c r="T279" s="5" t="n"/>
      <c r="U279" s="6" t="n"/>
      <c r="V279" s="4" t="n"/>
      <c r="W279" s="4" t="n"/>
      <c r="X279" s="7" t="n"/>
      <c r="Y279" s="8">
        <f>COUNTIF(H279:Q279,"No")</f>
        <v/>
      </c>
      <c r="Z279" s="8">
        <f>IF(COUNTA(A279:G279)=0,0,10-COUNTA(H279:Q279))</f>
        <v/>
      </c>
      <c r="AA279" s="8">
        <f>AND(ISNUMBER(B279),D279="Solicitud de cotización",Y279=0,Z279=0)</f>
        <v/>
      </c>
      <c r="AB279" s="8">
        <f>IF(AND(ISNUMBER(B279),ISNUMBER(T279)),IF(T279&gt;=B279,1,0),0)</f>
        <v/>
      </c>
      <c r="AC279" s="9">
        <f>IF(AB279=1,(T279-B279)*24,0)</f>
        <v/>
      </c>
      <c r="AD279" s="9">
        <f>IF(AND(AB279=1,ISNUMBER(R279)),IF(R279&gt;B279,(MIN(R279,T279)-B279)*24,0),0)</f>
        <v/>
      </c>
      <c r="AE279" s="9">
        <f>AC279-AD279</f>
        <v/>
      </c>
      <c r="AF279" s="8">
        <f>IF(AND(AB279=1,N('Resumen'!$B$4)&gt;0),IF(AC279&lt;=N('Resumen'!$B$4),1,0),0)</f>
        <v/>
      </c>
    </row>
    <row r="280">
      <c r="A280" s="4" t="n"/>
      <c r="B280" s="5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4" t="n"/>
      <c r="N280" s="4" t="n"/>
      <c r="O280" s="4" t="n"/>
      <c r="P280" s="4" t="n"/>
      <c r="Q280" s="4" t="n"/>
      <c r="R280" s="5" t="n"/>
      <c r="S280" s="4" t="n"/>
      <c r="T280" s="5" t="n"/>
      <c r="U280" s="6" t="n"/>
      <c r="V280" s="4" t="n"/>
      <c r="W280" s="4" t="n"/>
      <c r="X280" s="7" t="n"/>
      <c r="Y280" s="8">
        <f>COUNTIF(H280:Q280,"No")</f>
        <v/>
      </c>
      <c r="Z280" s="8">
        <f>IF(COUNTA(A280:G280)=0,0,10-COUNTA(H280:Q280))</f>
        <v/>
      </c>
      <c r="AA280" s="8">
        <f>AND(ISNUMBER(B280),D280="Solicitud de cotización",Y280=0,Z280=0)</f>
        <v/>
      </c>
      <c r="AB280" s="8">
        <f>IF(AND(ISNUMBER(B280),ISNUMBER(T280)),IF(T280&gt;=B280,1,0),0)</f>
        <v/>
      </c>
      <c r="AC280" s="9">
        <f>IF(AB280=1,(T280-B280)*24,0)</f>
        <v/>
      </c>
      <c r="AD280" s="9">
        <f>IF(AND(AB280=1,ISNUMBER(R280)),IF(R280&gt;B280,(MIN(R280,T280)-B280)*24,0),0)</f>
        <v/>
      </c>
      <c r="AE280" s="9">
        <f>AC280-AD280</f>
        <v/>
      </c>
      <c r="AF280" s="8">
        <f>IF(AND(AB280=1,N('Resumen'!$B$4)&gt;0),IF(AC280&lt;=N('Resumen'!$B$4),1,0),0)</f>
        <v/>
      </c>
    </row>
    <row r="281">
      <c r="A281" s="4" t="n"/>
      <c r="B281" s="5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4" t="n"/>
      <c r="N281" s="4" t="n"/>
      <c r="O281" s="4" t="n"/>
      <c r="P281" s="4" t="n"/>
      <c r="Q281" s="4" t="n"/>
      <c r="R281" s="5" t="n"/>
      <c r="S281" s="4" t="n"/>
      <c r="T281" s="5" t="n"/>
      <c r="U281" s="6" t="n"/>
      <c r="V281" s="4" t="n"/>
      <c r="W281" s="4" t="n"/>
      <c r="X281" s="7" t="n"/>
      <c r="Y281" s="8">
        <f>COUNTIF(H281:Q281,"No")</f>
        <v/>
      </c>
      <c r="Z281" s="8">
        <f>IF(COUNTA(A281:G281)=0,0,10-COUNTA(H281:Q281))</f>
        <v/>
      </c>
      <c r="AA281" s="8">
        <f>AND(ISNUMBER(B281),D281="Solicitud de cotización",Y281=0,Z281=0)</f>
        <v/>
      </c>
      <c r="AB281" s="8">
        <f>IF(AND(ISNUMBER(B281),ISNUMBER(T281)),IF(T281&gt;=B281,1,0),0)</f>
        <v/>
      </c>
      <c r="AC281" s="9">
        <f>IF(AB281=1,(T281-B281)*24,0)</f>
        <v/>
      </c>
      <c r="AD281" s="9">
        <f>IF(AND(AB281=1,ISNUMBER(R281)),IF(R281&gt;B281,(MIN(R281,T281)-B281)*24,0),0)</f>
        <v/>
      </c>
      <c r="AE281" s="9">
        <f>AC281-AD281</f>
        <v/>
      </c>
      <c r="AF281" s="8">
        <f>IF(AND(AB281=1,N('Resumen'!$B$4)&gt;0),IF(AC281&lt;=N('Resumen'!$B$4),1,0),0)</f>
        <v/>
      </c>
    </row>
    <row r="282">
      <c r="A282" s="4" t="n"/>
      <c r="B282" s="5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4" t="n"/>
      <c r="N282" s="4" t="n"/>
      <c r="O282" s="4" t="n"/>
      <c r="P282" s="4" t="n"/>
      <c r="Q282" s="4" t="n"/>
      <c r="R282" s="5" t="n"/>
      <c r="S282" s="4" t="n"/>
      <c r="T282" s="5" t="n"/>
      <c r="U282" s="6" t="n"/>
      <c r="V282" s="4" t="n"/>
      <c r="W282" s="4" t="n"/>
      <c r="X282" s="7" t="n"/>
      <c r="Y282" s="8">
        <f>COUNTIF(H282:Q282,"No")</f>
        <v/>
      </c>
      <c r="Z282" s="8">
        <f>IF(COUNTA(A282:G282)=0,0,10-COUNTA(H282:Q282))</f>
        <v/>
      </c>
      <c r="AA282" s="8">
        <f>AND(ISNUMBER(B282),D282="Solicitud de cotización",Y282=0,Z282=0)</f>
        <v/>
      </c>
      <c r="AB282" s="8">
        <f>IF(AND(ISNUMBER(B282),ISNUMBER(T282)),IF(T282&gt;=B282,1,0),0)</f>
        <v/>
      </c>
      <c r="AC282" s="9">
        <f>IF(AB282=1,(T282-B282)*24,0)</f>
        <v/>
      </c>
      <c r="AD282" s="9">
        <f>IF(AND(AB282=1,ISNUMBER(R282)),IF(R282&gt;B282,(MIN(R282,T282)-B282)*24,0),0)</f>
        <v/>
      </c>
      <c r="AE282" s="9">
        <f>AC282-AD282</f>
        <v/>
      </c>
      <c r="AF282" s="8">
        <f>IF(AND(AB282=1,N('Resumen'!$B$4)&gt;0),IF(AC282&lt;=N('Resumen'!$B$4),1,0),0)</f>
        <v/>
      </c>
    </row>
    <row r="283">
      <c r="A283" s="4" t="n"/>
      <c r="B283" s="5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4" t="n"/>
      <c r="N283" s="4" t="n"/>
      <c r="O283" s="4" t="n"/>
      <c r="P283" s="4" t="n"/>
      <c r="Q283" s="4" t="n"/>
      <c r="R283" s="5" t="n"/>
      <c r="S283" s="4" t="n"/>
      <c r="T283" s="5" t="n"/>
      <c r="U283" s="6" t="n"/>
      <c r="V283" s="4" t="n"/>
      <c r="W283" s="4" t="n"/>
      <c r="X283" s="7" t="n"/>
      <c r="Y283" s="8">
        <f>COUNTIF(H283:Q283,"No")</f>
        <v/>
      </c>
      <c r="Z283" s="8">
        <f>IF(COUNTA(A283:G283)=0,0,10-COUNTA(H283:Q283))</f>
        <v/>
      </c>
      <c r="AA283" s="8">
        <f>AND(ISNUMBER(B283),D283="Solicitud de cotización",Y283=0,Z283=0)</f>
        <v/>
      </c>
      <c r="AB283" s="8">
        <f>IF(AND(ISNUMBER(B283),ISNUMBER(T283)),IF(T283&gt;=B283,1,0),0)</f>
        <v/>
      </c>
      <c r="AC283" s="9">
        <f>IF(AB283=1,(T283-B283)*24,0)</f>
        <v/>
      </c>
      <c r="AD283" s="9">
        <f>IF(AND(AB283=1,ISNUMBER(R283)),IF(R283&gt;B283,(MIN(R283,T283)-B283)*24,0),0)</f>
        <v/>
      </c>
      <c r="AE283" s="9">
        <f>AC283-AD283</f>
        <v/>
      </c>
      <c r="AF283" s="8">
        <f>IF(AND(AB283=1,N('Resumen'!$B$4)&gt;0),IF(AC283&lt;=N('Resumen'!$B$4),1,0),0)</f>
        <v/>
      </c>
    </row>
    <row r="284">
      <c r="A284" s="4" t="n"/>
      <c r="B284" s="5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4" t="n"/>
      <c r="N284" s="4" t="n"/>
      <c r="O284" s="4" t="n"/>
      <c r="P284" s="4" t="n"/>
      <c r="Q284" s="4" t="n"/>
      <c r="R284" s="5" t="n"/>
      <c r="S284" s="4" t="n"/>
      <c r="T284" s="5" t="n"/>
      <c r="U284" s="6" t="n"/>
      <c r="V284" s="4" t="n"/>
      <c r="W284" s="4" t="n"/>
      <c r="X284" s="7" t="n"/>
      <c r="Y284" s="8">
        <f>COUNTIF(H284:Q284,"No")</f>
        <v/>
      </c>
      <c r="Z284" s="8">
        <f>IF(COUNTA(A284:G284)=0,0,10-COUNTA(H284:Q284))</f>
        <v/>
      </c>
      <c r="AA284" s="8">
        <f>AND(ISNUMBER(B284),D284="Solicitud de cotización",Y284=0,Z284=0)</f>
        <v/>
      </c>
      <c r="AB284" s="8">
        <f>IF(AND(ISNUMBER(B284),ISNUMBER(T284)),IF(T284&gt;=B284,1,0),0)</f>
        <v/>
      </c>
      <c r="AC284" s="9">
        <f>IF(AB284=1,(T284-B284)*24,0)</f>
        <v/>
      </c>
      <c r="AD284" s="9">
        <f>IF(AND(AB284=1,ISNUMBER(R284)),IF(R284&gt;B284,(MIN(R284,T284)-B284)*24,0),0)</f>
        <v/>
      </c>
      <c r="AE284" s="9">
        <f>AC284-AD284</f>
        <v/>
      </c>
      <c r="AF284" s="8">
        <f>IF(AND(AB284=1,N('Resumen'!$B$4)&gt;0),IF(AC284&lt;=N('Resumen'!$B$4),1,0),0)</f>
        <v/>
      </c>
    </row>
    <row r="285">
      <c r="A285" s="4" t="n"/>
      <c r="B285" s="5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4" t="n"/>
      <c r="N285" s="4" t="n"/>
      <c r="O285" s="4" t="n"/>
      <c r="P285" s="4" t="n"/>
      <c r="Q285" s="4" t="n"/>
      <c r="R285" s="5" t="n"/>
      <c r="S285" s="4" t="n"/>
      <c r="T285" s="5" t="n"/>
      <c r="U285" s="6" t="n"/>
      <c r="V285" s="4" t="n"/>
      <c r="W285" s="4" t="n"/>
      <c r="X285" s="7" t="n"/>
      <c r="Y285" s="8">
        <f>COUNTIF(H285:Q285,"No")</f>
        <v/>
      </c>
      <c r="Z285" s="8">
        <f>IF(COUNTA(A285:G285)=0,0,10-COUNTA(H285:Q285))</f>
        <v/>
      </c>
      <c r="AA285" s="8">
        <f>AND(ISNUMBER(B285),D285="Solicitud de cotización",Y285=0,Z285=0)</f>
        <v/>
      </c>
      <c r="AB285" s="8">
        <f>IF(AND(ISNUMBER(B285),ISNUMBER(T285)),IF(T285&gt;=B285,1,0),0)</f>
        <v/>
      </c>
      <c r="AC285" s="9">
        <f>IF(AB285=1,(T285-B285)*24,0)</f>
        <v/>
      </c>
      <c r="AD285" s="9">
        <f>IF(AND(AB285=1,ISNUMBER(R285)),IF(R285&gt;B285,(MIN(R285,T285)-B285)*24,0),0)</f>
        <v/>
      </c>
      <c r="AE285" s="9">
        <f>AC285-AD285</f>
        <v/>
      </c>
      <c r="AF285" s="8">
        <f>IF(AND(AB285=1,N('Resumen'!$B$4)&gt;0),IF(AC285&lt;=N('Resumen'!$B$4),1,0),0)</f>
        <v/>
      </c>
    </row>
    <row r="286">
      <c r="A286" s="4" t="n"/>
      <c r="B286" s="5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4" t="n"/>
      <c r="N286" s="4" t="n"/>
      <c r="O286" s="4" t="n"/>
      <c r="P286" s="4" t="n"/>
      <c r="Q286" s="4" t="n"/>
      <c r="R286" s="5" t="n"/>
      <c r="S286" s="4" t="n"/>
      <c r="T286" s="5" t="n"/>
      <c r="U286" s="6" t="n"/>
      <c r="V286" s="4" t="n"/>
      <c r="W286" s="4" t="n"/>
      <c r="X286" s="7" t="n"/>
      <c r="Y286" s="8">
        <f>COUNTIF(H286:Q286,"No")</f>
        <v/>
      </c>
      <c r="Z286" s="8">
        <f>IF(COUNTA(A286:G286)=0,0,10-COUNTA(H286:Q286))</f>
        <v/>
      </c>
      <c r="AA286" s="8">
        <f>AND(ISNUMBER(B286),D286="Solicitud de cotización",Y286=0,Z286=0)</f>
        <v/>
      </c>
      <c r="AB286" s="8">
        <f>IF(AND(ISNUMBER(B286),ISNUMBER(T286)),IF(T286&gt;=B286,1,0),0)</f>
        <v/>
      </c>
      <c r="AC286" s="9">
        <f>IF(AB286=1,(T286-B286)*24,0)</f>
        <v/>
      </c>
      <c r="AD286" s="9">
        <f>IF(AND(AB286=1,ISNUMBER(R286)),IF(R286&gt;B286,(MIN(R286,T286)-B286)*24,0),0)</f>
        <v/>
      </c>
      <c r="AE286" s="9">
        <f>AC286-AD286</f>
        <v/>
      </c>
      <c r="AF286" s="8">
        <f>IF(AND(AB286=1,N('Resumen'!$B$4)&gt;0),IF(AC286&lt;=N('Resumen'!$B$4),1,0),0)</f>
        <v/>
      </c>
    </row>
    <row r="287">
      <c r="A287" s="4" t="n"/>
      <c r="B287" s="5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4" t="n"/>
      <c r="N287" s="4" t="n"/>
      <c r="O287" s="4" t="n"/>
      <c r="P287" s="4" t="n"/>
      <c r="Q287" s="4" t="n"/>
      <c r="R287" s="5" t="n"/>
      <c r="S287" s="4" t="n"/>
      <c r="T287" s="5" t="n"/>
      <c r="U287" s="6" t="n"/>
      <c r="V287" s="4" t="n"/>
      <c r="W287" s="4" t="n"/>
      <c r="X287" s="7" t="n"/>
      <c r="Y287" s="8">
        <f>COUNTIF(H287:Q287,"No")</f>
        <v/>
      </c>
      <c r="Z287" s="8">
        <f>IF(COUNTA(A287:G287)=0,0,10-COUNTA(H287:Q287))</f>
        <v/>
      </c>
      <c r="AA287" s="8">
        <f>AND(ISNUMBER(B287),D287="Solicitud de cotización",Y287=0,Z287=0)</f>
        <v/>
      </c>
      <c r="AB287" s="8">
        <f>IF(AND(ISNUMBER(B287),ISNUMBER(T287)),IF(T287&gt;=B287,1,0),0)</f>
        <v/>
      </c>
      <c r="AC287" s="9">
        <f>IF(AB287=1,(T287-B287)*24,0)</f>
        <v/>
      </c>
      <c r="AD287" s="9">
        <f>IF(AND(AB287=1,ISNUMBER(R287)),IF(R287&gt;B287,(MIN(R287,T287)-B287)*24,0),0)</f>
        <v/>
      </c>
      <c r="AE287" s="9">
        <f>AC287-AD287</f>
        <v/>
      </c>
      <c r="AF287" s="8">
        <f>IF(AND(AB287=1,N('Resumen'!$B$4)&gt;0),IF(AC287&lt;=N('Resumen'!$B$4),1,0),0)</f>
        <v/>
      </c>
    </row>
    <row r="288">
      <c r="A288" s="4" t="n"/>
      <c r="B288" s="5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4" t="n"/>
      <c r="N288" s="4" t="n"/>
      <c r="O288" s="4" t="n"/>
      <c r="P288" s="4" t="n"/>
      <c r="Q288" s="4" t="n"/>
      <c r="R288" s="5" t="n"/>
      <c r="S288" s="4" t="n"/>
      <c r="T288" s="5" t="n"/>
      <c r="U288" s="6" t="n"/>
      <c r="V288" s="4" t="n"/>
      <c r="W288" s="4" t="n"/>
      <c r="X288" s="7" t="n"/>
      <c r="Y288" s="8">
        <f>COUNTIF(H288:Q288,"No")</f>
        <v/>
      </c>
      <c r="Z288" s="8">
        <f>IF(COUNTA(A288:G288)=0,0,10-COUNTA(H288:Q288))</f>
        <v/>
      </c>
      <c r="AA288" s="8">
        <f>AND(ISNUMBER(B288),D288="Solicitud de cotización",Y288=0,Z288=0)</f>
        <v/>
      </c>
      <c r="AB288" s="8">
        <f>IF(AND(ISNUMBER(B288),ISNUMBER(T288)),IF(T288&gt;=B288,1,0),0)</f>
        <v/>
      </c>
      <c r="AC288" s="9">
        <f>IF(AB288=1,(T288-B288)*24,0)</f>
        <v/>
      </c>
      <c r="AD288" s="9">
        <f>IF(AND(AB288=1,ISNUMBER(R288)),IF(R288&gt;B288,(MIN(R288,T288)-B288)*24,0),0)</f>
        <v/>
      </c>
      <c r="AE288" s="9">
        <f>AC288-AD288</f>
        <v/>
      </c>
      <c r="AF288" s="8">
        <f>IF(AND(AB288=1,N('Resumen'!$B$4)&gt;0),IF(AC288&lt;=N('Resumen'!$B$4),1,0),0)</f>
        <v/>
      </c>
    </row>
    <row r="289">
      <c r="A289" s="4" t="n"/>
      <c r="B289" s="5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4" t="n"/>
      <c r="N289" s="4" t="n"/>
      <c r="O289" s="4" t="n"/>
      <c r="P289" s="4" t="n"/>
      <c r="Q289" s="4" t="n"/>
      <c r="R289" s="5" t="n"/>
      <c r="S289" s="4" t="n"/>
      <c r="T289" s="5" t="n"/>
      <c r="U289" s="6" t="n"/>
      <c r="V289" s="4" t="n"/>
      <c r="W289" s="4" t="n"/>
      <c r="X289" s="7" t="n"/>
      <c r="Y289" s="8">
        <f>COUNTIF(H289:Q289,"No")</f>
        <v/>
      </c>
      <c r="Z289" s="8">
        <f>IF(COUNTA(A289:G289)=0,0,10-COUNTA(H289:Q289))</f>
        <v/>
      </c>
      <c r="AA289" s="8">
        <f>AND(ISNUMBER(B289),D289="Solicitud de cotización",Y289=0,Z289=0)</f>
        <v/>
      </c>
      <c r="AB289" s="8">
        <f>IF(AND(ISNUMBER(B289),ISNUMBER(T289)),IF(T289&gt;=B289,1,0),0)</f>
        <v/>
      </c>
      <c r="AC289" s="9">
        <f>IF(AB289=1,(T289-B289)*24,0)</f>
        <v/>
      </c>
      <c r="AD289" s="9">
        <f>IF(AND(AB289=1,ISNUMBER(R289)),IF(R289&gt;B289,(MIN(R289,T289)-B289)*24,0),0)</f>
        <v/>
      </c>
      <c r="AE289" s="9">
        <f>AC289-AD289</f>
        <v/>
      </c>
      <c r="AF289" s="8">
        <f>IF(AND(AB289=1,N('Resumen'!$B$4)&gt;0),IF(AC289&lt;=N('Resumen'!$B$4),1,0),0)</f>
        <v/>
      </c>
    </row>
    <row r="290">
      <c r="A290" s="4" t="n"/>
      <c r="B290" s="5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4" t="n"/>
      <c r="N290" s="4" t="n"/>
      <c r="O290" s="4" t="n"/>
      <c r="P290" s="4" t="n"/>
      <c r="Q290" s="4" t="n"/>
      <c r="R290" s="5" t="n"/>
      <c r="S290" s="4" t="n"/>
      <c r="T290" s="5" t="n"/>
      <c r="U290" s="6" t="n"/>
      <c r="V290" s="4" t="n"/>
      <c r="W290" s="4" t="n"/>
      <c r="X290" s="7" t="n"/>
      <c r="Y290" s="8">
        <f>COUNTIF(H290:Q290,"No")</f>
        <v/>
      </c>
      <c r="Z290" s="8">
        <f>IF(COUNTA(A290:G290)=0,0,10-COUNTA(H290:Q290))</f>
        <v/>
      </c>
      <c r="AA290" s="8">
        <f>AND(ISNUMBER(B290),D290="Solicitud de cotización",Y290=0,Z290=0)</f>
        <v/>
      </c>
      <c r="AB290" s="8">
        <f>IF(AND(ISNUMBER(B290),ISNUMBER(T290)),IF(T290&gt;=B290,1,0),0)</f>
        <v/>
      </c>
      <c r="AC290" s="9">
        <f>IF(AB290=1,(T290-B290)*24,0)</f>
        <v/>
      </c>
      <c r="AD290" s="9">
        <f>IF(AND(AB290=1,ISNUMBER(R290)),IF(R290&gt;B290,(MIN(R290,T290)-B290)*24,0),0)</f>
        <v/>
      </c>
      <c r="AE290" s="9">
        <f>AC290-AD290</f>
        <v/>
      </c>
      <c r="AF290" s="8">
        <f>IF(AND(AB290=1,N('Resumen'!$B$4)&gt;0),IF(AC290&lt;=N('Resumen'!$B$4),1,0),0)</f>
        <v/>
      </c>
    </row>
    <row r="291">
      <c r="A291" s="4" t="n"/>
      <c r="B291" s="5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4" t="n"/>
      <c r="N291" s="4" t="n"/>
      <c r="O291" s="4" t="n"/>
      <c r="P291" s="4" t="n"/>
      <c r="Q291" s="4" t="n"/>
      <c r="R291" s="5" t="n"/>
      <c r="S291" s="4" t="n"/>
      <c r="T291" s="5" t="n"/>
      <c r="U291" s="6" t="n"/>
      <c r="V291" s="4" t="n"/>
      <c r="W291" s="4" t="n"/>
      <c r="X291" s="7" t="n"/>
      <c r="Y291" s="8">
        <f>COUNTIF(H291:Q291,"No")</f>
        <v/>
      </c>
      <c r="Z291" s="8">
        <f>IF(COUNTA(A291:G291)=0,0,10-COUNTA(H291:Q291))</f>
        <v/>
      </c>
      <c r="AA291" s="8">
        <f>AND(ISNUMBER(B291),D291="Solicitud de cotización",Y291=0,Z291=0)</f>
        <v/>
      </c>
      <c r="AB291" s="8">
        <f>IF(AND(ISNUMBER(B291),ISNUMBER(T291)),IF(T291&gt;=B291,1,0),0)</f>
        <v/>
      </c>
      <c r="AC291" s="9">
        <f>IF(AB291=1,(T291-B291)*24,0)</f>
        <v/>
      </c>
      <c r="AD291" s="9">
        <f>IF(AND(AB291=1,ISNUMBER(R291)),IF(R291&gt;B291,(MIN(R291,T291)-B291)*24,0),0)</f>
        <v/>
      </c>
      <c r="AE291" s="9">
        <f>AC291-AD291</f>
        <v/>
      </c>
      <c r="AF291" s="8">
        <f>IF(AND(AB291=1,N('Resumen'!$B$4)&gt;0),IF(AC291&lt;=N('Resumen'!$B$4),1,0),0)</f>
        <v/>
      </c>
    </row>
    <row r="292">
      <c r="A292" s="4" t="n"/>
      <c r="B292" s="5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4" t="n"/>
      <c r="N292" s="4" t="n"/>
      <c r="O292" s="4" t="n"/>
      <c r="P292" s="4" t="n"/>
      <c r="Q292" s="4" t="n"/>
      <c r="R292" s="5" t="n"/>
      <c r="S292" s="4" t="n"/>
      <c r="T292" s="5" t="n"/>
      <c r="U292" s="6" t="n"/>
      <c r="V292" s="4" t="n"/>
      <c r="W292" s="4" t="n"/>
      <c r="X292" s="7" t="n"/>
      <c r="Y292" s="8">
        <f>COUNTIF(H292:Q292,"No")</f>
        <v/>
      </c>
      <c r="Z292" s="8">
        <f>IF(COUNTA(A292:G292)=0,0,10-COUNTA(H292:Q292))</f>
        <v/>
      </c>
      <c r="AA292" s="8">
        <f>AND(ISNUMBER(B292),D292="Solicitud de cotización",Y292=0,Z292=0)</f>
        <v/>
      </c>
      <c r="AB292" s="8">
        <f>IF(AND(ISNUMBER(B292),ISNUMBER(T292)),IF(T292&gt;=B292,1,0),0)</f>
        <v/>
      </c>
      <c r="AC292" s="9">
        <f>IF(AB292=1,(T292-B292)*24,0)</f>
        <v/>
      </c>
      <c r="AD292" s="9">
        <f>IF(AND(AB292=1,ISNUMBER(R292)),IF(R292&gt;B292,(MIN(R292,T292)-B292)*24,0),0)</f>
        <v/>
      </c>
      <c r="AE292" s="9">
        <f>AC292-AD292</f>
        <v/>
      </c>
      <c r="AF292" s="8">
        <f>IF(AND(AB292=1,N('Resumen'!$B$4)&gt;0),IF(AC292&lt;=N('Resumen'!$B$4),1,0),0)</f>
        <v/>
      </c>
    </row>
    <row r="293">
      <c r="A293" s="4" t="n"/>
      <c r="B293" s="5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4" t="n"/>
      <c r="N293" s="4" t="n"/>
      <c r="O293" s="4" t="n"/>
      <c r="P293" s="4" t="n"/>
      <c r="Q293" s="4" t="n"/>
      <c r="R293" s="5" t="n"/>
      <c r="S293" s="4" t="n"/>
      <c r="T293" s="5" t="n"/>
      <c r="U293" s="6" t="n"/>
      <c r="V293" s="4" t="n"/>
      <c r="W293" s="4" t="n"/>
      <c r="X293" s="7" t="n"/>
      <c r="Y293" s="8">
        <f>COUNTIF(H293:Q293,"No")</f>
        <v/>
      </c>
      <c r="Z293" s="8">
        <f>IF(COUNTA(A293:G293)=0,0,10-COUNTA(H293:Q293))</f>
        <v/>
      </c>
      <c r="AA293" s="8">
        <f>AND(ISNUMBER(B293),D293="Solicitud de cotización",Y293=0,Z293=0)</f>
        <v/>
      </c>
      <c r="AB293" s="8">
        <f>IF(AND(ISNUMBER(B293),ISNUMBER(T293)),IF(T293&gt;=B293,1,0),0)</f>
        <v/>
      </c>
      <c r="AC293" s="9">
        <f>IF(AB293=1,(T293-B293)*24,0)</f>
        <v/>
      </c>
      <c r="AD293" s="9">
        <f>IF(AND(AB293=1,ISNUMBER(R293)),IF(R293&gt;B293,(MIN(R293,T293)-B293)*24,0),0)</f>
        <v/>
      </c>
      <c r="AE293" s="9">
        <f>AC293-AD293</f>
        <v/>
      </c>
      <c r="AF293" s="8">
        <f>IF(AND(AB293=1,N('Resumen'!$B$4)&gt;0),IF(AC293&lt;=N('Resumen'!$B$4),1,0),0)</f>
        <v/>
      </c>
    </row>
    <row r="294">
      <c r="A294" s="4" t="n"/>
      <c r="B294" s="5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4" t="n"/>
      <c r="N294" s="4" t="n"/>
      <c r="O294" s="4" t="n"/>
      <c r="P294" s="4" t="n"/>
      <c r="Q294" s="4" t="n"/>
      <c r="R294" s="5" t="n"/>
      <c r="S294" s="4" t="n"/>
      <c r="T294" s="5" t="n"/>
      <c r="U294" s="6" t="n"/>
      <c r="V294" s="4" t="n"/>
      <c r="W294" s="4" t="n"/>
      <c r="X294" s="7" t="n"/>
      <c r="Y294" s="8">
        <f>COUNTIF(H294:Q294,"No")</f>
        <v/>
      </c>
      <c r="Z294" s="8">
        <f>IF(COUNTA(A294:G294)=0,0,10-COUNTA(H294:Q294))</f>
        <v/>
      </c>
      <c r="AA294" s="8">
        <f>AND(ISNUMBER(B294),D294="Solicitud de cotización",Y294=0,Z294=0)</f>
        <v/>
      </c>
      <c r="AB294" s="8">
        <f>IF(AND(ISNUMBER(B294),ISNUMBER(T294)),IF(T294&gt;=B294,1,0),0)</f>
        <v/>
      </c>
      <c r="AC294" s="9">
        <f>IF(AB294=1,(T294-B294)*24,0)</f>
        <v/>
      </c>
      <c r="AD294" s="9">
        <f>IF(AND(AB294=1,ISNUMBER(R294)),IF(R294&gt;B294,(MIN(R294,T294)-B294)*24,0),0)</f>
        <v/>
      </c>
      <c r="AE294" s="9">
        <f>AC294-AD294</f>
        <v/>
      </c>
      <c r="AF294" s="8">
        <f>IF(AND(AB294=1,N('Resumen'!$B$4)&gt;0),IF(AC294&lt;=N('Resumen'!$B$4),1,0),0)</f>
        <v/>
      </c>
    </row>
    <row r="295">
      <c r="A295" s="4" t="n"/>
      <c r="B295" s="5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4" t="n"/>
      <c r="N295" s="4" t="n"/>
      <c r="O295" s="4" t="n"/>
      <c r="P295" s="4" t="n"/>
      <c r="Q295" s="4" t="n"/>
      <c r="R295" s="5" t="n"/>
      <c r="S295" s="4" t="n"/>
      <c r="T295" s="5" t="n"/>
      <c r="U295" s="6" t="n"/>
      <c r="V295" s="4" t="n"/>
      <c r="W295" s="4" t="n"/>
      <c r="X295" s="7" t="n"/>
      <c r="Y295" s="8">
        <f>COUNTIF(H295:Q295,"No")</f>
        <v/>
      </c>
      <c r="Z295" s="8">
        <f>IF(COUNTA(A295:G295)=0,0,10-COUNTA(H295:Q295))</f>
        <v/>
      </c>
      <c r="AA295" s="8">
        <f>AND(ISNUMBER(B295),D295="Solicitud de cotización",Y295=0,Z295=0)</f>
        <v/>
      </c>
      <c r="AB295" s="8">
        <f>IF(AND(ISNUMBER(B295),ISNUMBER(T295)),IF(T295&gt;=B295,1,0),0)</f>
        <v/>
      </c>
      <c r="AC295" s="9">
        <f>IF(AB295=1,(T295-B295)*24,0)</f>
        <v/>
      </c>
      <c r="AD295" s="9">
        <f>IF(AND(AB295=1,ISNUMBER(R295)),IF(R295&gt;B295,(MIN(R295,T295)-B295)*24,0),0)</f>
        <v/>
      </c>
      <c r="AE295" s="9">
        <f>AC295-AD295</f>
        <v/>
      </c>
      <c r="AF295" s="8">
        <f>IF(AND(AB295=1,N('Resumen'!$B$4)&gt;0),IF(AC295&lt;=N('Resumen'!$B$4),1,0),0)</f>
        <v/>
      </c>
    </row>
    <row r="296">
      <c r="A296" s="4" t="n"/>
      <c r="B296" s="5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4" t="n"/>
      <c r="N296" s="4" t="n"/>
      <c r="O296" s="4" t="n"/>
      <c r="P296" s="4" t="n"/>
      <c r="Q296" s="4" t="n"/>
      <c r="R296" s="5" t="n"/>
      <c r="S296" s="4" t="n"/>
      <c r="T296" s="5" t="n"/>
      <c r="U296" s="6" t="n"/>
      <c r="V296" s="4" t="n"/>
      <c r="W296" s="4" t="n"/>
      <c r="X296" s="7" t="n"/>
      <c r="Y296" s="8">
        <f>COUNTIF(H296:Q296,"No")</f>
        <v/>
      </c>
      <c r="Z296" s="8">
        <f>IF(COUNTA(A296:G296)=0,0,10-COUNTA(H296:Q296))</f>
        <v/>
      </c>
      <c r="AA296" s="8">
        <f>AND(ISNUMBER(B296),D296="Solicitud de cotización",Y296=0,Z296=0)</f>
        <v/>
      </c>
      <c r="AB296" s="8">
        <f>IF(AND(ISNUMBER(B296),ISNUMBER(T296)),IF(T296&gt;=B296,1,0),0)</f>
        <v/>
      </c>
      <c r="AC296" s="9">
        <f>IF(AB296=1,(T296-B296)*24,0)</f>
        <v/>
      </c>
      <c r="AD296" s="9">
        <f>IF(AND(AB296=1,ISNUMBER(R296)),IF(R296&gt;B296,(MIN(R296,T296)-B296)*24,0),0)</f>
        <v/>
      </c>
      <c r="AE296" s="9">
        <f>AC296-AD296</f>
        <v/>
      </c>
      <c r="AF296" s="8">
        <f>IF(AND(AB296=1,N('Resumen'!$B$4)&gt;0),IF(AC296&lt;=N('Resumen'!$B$4),1,0),0)</f>
        <v/>
      </c>
    </row>
    <row r="297">
      <c r="A297" s="4" t="n"/>
      <c r="B297" s="5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4" t="n"/>
      <c r="N297" s="4" t="n"/>
      <c r="O297" s="4" t="n"/>
      <c r="P297" s="4" t="n"/>
      <c r="Q297" s="4" t="n"/>
      <c r="R297" s="5" t="n"/>
      <c r="S297" s="4" t="n"/>
      <c r="T297" s="5" t="n"/>
      <c r="U297" s="6" t="n"/>
      <c r="V297" s="4" t="n"/>
      <c r="W297" s="4" t="n"/>
      <c r="X297" s="7" t="n"/>
      <c r="Y297" s="8">
        <f>COUNTIF(H297:Q297,"No")</f>
        <v/>
      </c>
      <c r="Z297" s="8">
        <f>IF(COUNTA(A297:G297)=0,0,10-COUNTA(H297:Q297))</f>
        <v/>
      </c>
      <c r="AA297" s="8">
        <f>AND(ISNUMBER(B297),D297="Solicitud de cotización",Y297=0,Z297=0)</f>
        <v/>
      </c>
      <c r="AB297" s="8">
        <f>IF(AND(ISNUMBER(B297),ISNUMBER(T297)),IF(T297&gt;=B297,1,0),0)</f>
        <v/>
      </c>
      <c r="AC297" s="9">
        <f>IF(AB297=1,(T297-B297)*24,0)</f>
        <v/>
      </c>
      <c r="AD297" s="9">
        <f>IF(AND(AB297=1,ISNUMBER(R297)),IF(R297&gt;B297,(MIN(R297,T297)-B297)*24,0),0)</f>
        <v/>
      </c>
      <c r="AE297" s="9">
        <f>AC297-AD297</f>
        <v/>
      </c>
      <c r="AF297" s="8">
        <f>IF(AND(AB297=1,N('Resumen'!$B$4)&gt;0),IF(AC297&lt;=N('Resumen'!$B$4),1,0),0)</f>
        <v/>
      </c>
    </row>
    <row r="298">
      <c r="A298" s="4" t="n"/>
      <c r="B298" s="5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4" t="n"/>
      <c r="N298" s="4" t="n"/>
      <c r="O298" s="4" t="n"/>
      <c r="P298" s="4" t="n"/>
      <c r="Q298" s="4" t="n"/>
      <c r="R298" s="5" t="n"/>
      <c r="S298" s="4" t="n"/>
      <c r="T298" s="5" t="n"/>
      <c r="U298" s="6" t="n"/>
      <c r="V298" s="4" t="n"/>
      <c r="W298" s="4" t="n"/>
      <c r="X298" s="7" t="n"/>
      <c r="Y298" s="8">
        <f>COUNTIF(H298:Q298,"No")</f>
        <v/>
      </c>
      <c r="Z298" s="8">
        <f>IF(COUNTA(A298:G298)=0,0,10-COUNTA(H298:Q298))</f>
        <v/>
      </c>
      <c r="AA298" s="8">
        <f>AND(ISNUMBER(B298),D298="Solicitud de cotización",Y298=0,Z298=0)</f>
        <v/>
      </c>
      <c r="AB298" s="8">
        <f>IF(AND(ISNUMBER(B298),ISNUMBER(T298)),IF(T298&gt;=B298,1,0),0)</f>
        <v/>
      </c>
      <c r="AC298" s="9">
        <f>IF(AB298=1,(T298-B298)*24,0)</f>
        <v/>
      </c>
      <c r="AD298" s="9">
        <f>IF(AND(AB298=1,ISNUMBER(R298)),IF(R298&gt;B298,(MIN(R298,T298)-B298)*24,0),0)</f>
        <v/>
      </c>
      <c r="AE298" s="9">
        <f>AC298-AD298</f>
        <v/>
      </c>
      <c r="AF298" s="8">
        <f>IF(AND(AB298=1,N('Resumen'!$B$4)&gt;0),IF(AC298&lt;=N('Resumen'!$B$4),1,0),0)</f>
        <v/>
      </c>
    </row>
    <row r="299">
      <c r="A299" s="4" t="n"/>
      <c r="B299" s="5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4" t="n"/>
      <c r="N299" s="4" t="n"/>
      <c r="O299" s="4" t="n"/>
      <c r="P299" s="4" t="n"/>
      <c r="Q299" s="4" t="n"/>
      <c r="R299" s="5" t="n"/>
      <c r="S299" s="4" t="n"/>
      <c r="T299" s="5" t="n"/>
      <c r="U299" s="6" t="n"/>
      <c r="V299" s="4" t="n"/>
      <c r="W299" s="4" t="n"/>
      <c r="X299" s="7" t="n"/>
      <c r="Y299" s="8">
        <f>COUNTIF(H299:Q299,"No")</f>
        <v/>
      </c>
      <c r="Z299" s="8">
        <f>IF(COUNTA(A299:G299)=0,0,10-COUNTA(H299:Q299))</f>
        <v/>
      </c>
      <c r="AA299" s="8">
        <f>AND(ISNUMBER(B299),D299="Solicitud de cotización",Y299=0,Z299=0)</f>
        <v/>
      </c>
      <c r="AB299" s="8">
        <f>IF(AND(ISNUMBER(B299),ISNUMBER(T299)),IF(T299&gt;=B299,1,0),0)</f>
        <v/>
      </c>
      <c r="AC299" s="9">
        <f>IF(AB299=1,(T299-B299)*24,0)</f>
        <v/>
      </c>
      <c r="AD299" s="9">
        <f>IF(AND(AB299=1,ISNUMBER(R299)),IF(R299&gt;B299,(MIN(R299,T299)-B299)*24,0),0)</f>
        <v/>
      </c>
      <c r="AE299" s="9">
        <f>AC299-AD299</f>
        <v/>
      </c>
      <c r="AF299" s="8">
        <f>IF(AND(AB299=1,N('Resumen'!$B$4)&gt;0),IF(AC299&lt;=N('Resumen'!$B$4),1,0),0)</f>
        <v/>
      </c>
    </row>
    <row r="300">
      <c r="A300" s="4" t="n"/>
      <c r="B300" s="5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4" t="n"/>
      <c r="N300" s="4" t="n"/>
      <c r="O300" s="4" t="n"/>
      <c r="P300" s="4" t="n"/>
      <c r="Q300" s="4" t="n"/>
      <c r="R300" s="5" t="n"/>
      <c r="S300" s="4" t="n"/>
      <c r="T300" s="5" t="n"/>
      <c r="U300" s="6" t="n"/>
      <c r="V300" s="4" t="n"/>
      <c r="W300" s="4" t="n"/>
      <c r="X300" s="7" t="n"/>
      <c r="Y300" s="8">
        <f>COUNTIF(H300:Q300,"No")</f>
        <v/>
      </c>
      <c r="Z300" s="8">
        <f>IF(COUNTA(A300:G300)=0,0,10-COUNTA(H300:Q300))</f>
        <v/>
      </c>
      <c r="AA300" s="8">
        <f>AND(ISNUMBER(B300),D300="Solicitud de cotización",Y300=0,Z300=0)</f>
        <v/>
      </c>
      <c r="AB300" s="8">
        <f>IF(AND(ISNUMBER(B300),ISNUMBER(T300)),IF(T300&gt;=B300,1,0),0)</f>
        <v/>
      </c>
      <c r="AC300" s="9">
        <f>IF(AB300=1,(T300-B300)*24,0)</f>
        <v/>
      </c>
      <c r="AD300" s="9">
        <f>IF(AND(AB300=1,ISNUMBER(R300)),IF(R300&gt;B300,(MIN(R300,T300)-B300)*24,0),0)</f>
        <v/>
      </c>
      <c r="AE300" s="9">
        <f>AC300-AD300</f>
        <v/>
      </c>
      <c r="AF300" s="8">
        <f>IF(AND(AB300=1,N('Resumen'!$B$4)&gt;0),IF(AC300&lt;=N('Resumen'!$B$4),1,0),0)</f>
        <v/>
      </c>
    </row>
    <row r="301">
      <c r="A301" s="4" t="n"/>
      <c r="B301" s="5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4" t="n"/>
      <c r="N301" s="4" t="n"/>
      <c r="O301" s="4" t="n"/>
      <c r="P301" s="4" t="n"/>
      <c r="Q301" s="4" t="n"/>
      <c r="R301" s="5" t="n"/>
      <c r="S301" s="4" t="n"/>
      <c r="T301" s="5" t="n"/>
      <c r="U301" s="6" t="n"/>
      <c r="V301" s="4" t="n"/>
      <c r="W301" s="4" t="n"/>
      <c r="X301" s="7" t="n"/>
      <c r="Y301" s="8">
        <f>COUNTIF(H301:Q301,"No")</f>
        <v/>
      </c>
      <c r="Z301" s="8">
        <f>IF(COUNTA(A301:G301)=0,0,10-COUNTA(H301:Q301))</f>
        <v/>
      </c>
      <c r="AA301" s="8">
        <f>AND(ISNUMBER(B301),D301="Solicitud de cotización",Y301=0,Z301=0)</f>
        <v/>
      </c>
      <c r="AB301" s="8">
        <f>IF(AND(ISNUMBER(B301),ISNUMBER(T301)),IF(T301&gt;=B301,1,0),0)</f>
        <v/>
      </c>
      <c r="AC301" s="9">
        <f>IF(AB301=1,(T301-B301)*24,0)</f>
        <v/>
      </c>
      <c r="AD301" s="9">
        <f>IF(AND(AB301=1,ISNUMBER(R301)),IF(R301&gt;B301,(MIN(R301,T301)-B301)*24,0),0)</f>
        <v/>
      </c>
      <c r="AE301" s="9">
        <f>AC301-AD301</f>
        <v/>
      </c>
      <c r="AF301" s="8">
        <f>IF(AND(AB301=1,N('Resumen'!$B$4)&gt;0),IF(AC301&lt;=N('Resumen'!$B$4),1,0),0)</f>
        <v/>
      </c>
    </row>
    <row r="302">
      <c r="A302" s="4" t="n"/>
      <c r="B302" s="5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4" t="n"/>
      <c r="N302" s="4" t="n"/>
      <c r="O302" s="4" t="n"/>
      <c r="P302" s="4" t="n"/>
      <c r="Q302" s="4" t="n"/>
      <c r="R302" s="5" t="n"/>
      <c r="S302" s="4" t="n"/>
      <c r="T302" s="5" t="n"/>
      <c r="U302" s="6" t="n"/>
      <c r="V302" s="4" t="n"/>
      <c r="W302" s="4" t="n"/>
      <c r="X302" s="7" t="n"/>
      <c r="Y302" s="8">
        <f>COUNTIF(H302:Q302,"No")</f>
        <v/>
      </c>
      <c r="Z302" s="8">
        <f>IF(COUNTA(A302:G302)=0,0,10-COUNTA(H302:Q302))</f>
        <v/>
      </c>
      <c r="AA302" s="8">
        <f>AND(ISNUMBER(B302),D302="Solicitud de cotización",Y302=0,Z302=0)</f>
        <v/>
      </c>
      <c r="AB302" s="8">
        <f>IF(AND(ISNUMBER(B302),ISNUMBER(T302)),IF(T302&gt;=B302,1,0),0)</f>
        <v/>
      </c>
      <c r="AC302" s="9">
        <f>IF(AB302=1,(T302-B302)*24,0)</f>
        <v/>
      </c>
      <c r="AD302" s="9">
        <f>IF(AND(AB302=1,ISNUMBER(R302)),IF(R302&gt;B302,(MIN(R302,T302)-B302)*24,0),0)</f>
        <v/>
      </c>
      <c r="AE302" s="9">
        <f>AC302-AD302</f>
        <v/>
      </c>
      <c r="AF302" s="8">
        <f>IF(AND(AB302=1,N('Resumen'!$B$4)&gt;0),IF(AC302&lt;=N('Resumen'!$B$4),1,0),0)</f>
        <v/>
      </c>
    </row>
    <row r="303">
      <c r="A303" s="4" t="n"/>
      <c r="B303" s="5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4" t="n"/>
      <c r="N303" s="4" t="n"/>
      <c r="O303" s="4" t="n"/>
      <c r="P303" s="4" t="n"/>
      <c r="Q303" s="4" t="n"/>
      <c r="R303" s="5" t="n"/>
      <c r="S303" s="4" t="n"/>
      <c r="T303" s="5" t="n"/>
      <c r="U303" s="6" t="n"/>
      <c r="V303" s="4" t="n"/>
      <c r="W303" s="4" t="n"/>
      <c r="X303" s="7" t="n"/>
      <c r="Y303" s="8">
        <f>COUNTIF(H303:Q303,"No")</f>
        <v/>
      </c>
      <c r="Z303" s="8">
        <f>IF(COUNTA(A303:G303)=0,0,10-COUNTA(H303:Q303))</f>
        <v/>
      </c>
      <c r="AA303" s="8">
        <f>AND(ISNUMBER(B303),D303="Solicitud de cotización",Y303=0,Z303=0)</f>
        <v/>
      </c>
      <c r="AB303" s="8">
        <f>IF(AND(ISNUMBER(B303),ISNUMBER(T303)),IF(T303&gt;=B303,1,0),0)</f>
        <v/>
      </c>
      <c r="AC303" s="9">
        <f>IF(AB303=1,(T303-B303)*24,0)</f>
        <v/>
      </c>
      <c r="AD303" s="9">
        <f>IF(AND(AB303=1,ISNUMBER(R303)),IF(R303&gt;B303,(MIN(R303,T303)-B303)*24,0),0)</f>
        <v/>
      </c>
      <c r="AE303" s="9">
        <f>AC303-AD303</f>
        <v/>
      </c>
      <c r="AF303" s="8">
        <f>IF(AND(AB303=1,N('Resumen'!$B$4)&gt;0),IF(AC303&lt;=N('Resumen'!$B$4),1,0),0)</f>
        <v/>
      </c>
    </row>
    <row r="304">
      <c r="A304" s="4" t="n"/>
      <c r="B304" s="5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4" t="n"/>
      <c r="N304" s="4" t="n"/>
      <c r="O304" s="4" t="n"/>
      <c r="P304" s="4" t="n"/>
      <c r="Q304" s="4" t="n"/>
      <c r="R304" s="5" t="n"/>
      <c r="S304" s="4" t="n"/>
      <c r="T304" s="5" t="n"/>
      <c r="U304" s="6" t="n"/>
      <c r="V304" s="4" t="n"/>
      <c r="W304" s="4" t="n"/>
      <c r="X304" s="7" t="n"/>
      <c r="Y304" s="8">
        <f>COUNTIF(H304:Q304,"No")</f>
        <v/>
      </c>
      <c r="Z304" s="8">
        <f>IF(COUNTA(A304:G304)=0,0,10-COUNTA(H304:Q304))</f>
        <v/>
      </c>
      <c r="AA304" s="8">
        <f>AND(ISNUMBER(B304),D304="Solicitud de cotización",Y304=0,Z304=0)</f>
        <v/>
      </c>
      <c r="AB304" s="8">
        <f>IF(AND(ISNUMBER(B304),ISNUMBER(T304)),IF(T304&gt;=B304,1,0),0)</f>
        <v/>
      </c>
      <c r="AC304" s="9">
        <f>IF(AB304=1,(T304-B304)*24,0)</f>
        <v/>
      </c>
      <c r="AD304" s="9">
        <f>IF(AND(AB304=1,ISNUMBER(R304)),IF(R304&gt;B304,(MIN(R304,T304)-B304)*24,0),0)</f>
        <v/>
      </c>
      <c r="AE304" s="9">
        <f>AC304-AD304</f>
        <v/>
      </c>
      <c r="AF304" s="8">
        <f>IF(AND(AB304=1,N('Resumen'!$B$4)&gt;0),IF(AC304&lt;=N('Resumen'!$B$4),1,0),0)</f>
        <v/>
      </c>
    </row>
    <row r="305">
      <c r="A305" s="4" t="n"/>
      <c r="B305" s="5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 s="4" t="n"/>
      <c r="N305" s="4" t="n"/>
      <c r="O305" s="4" t="n"/>
      <c r="P305" s="4" t="n"/>
      <c r="Q305" s="4" t="n"/>
      <c r="R305" s="5" t="n"/>
      <c r="S305" s="4" t="n"/>
      <c r="T305" s="5" t="n"/>
      <c r="U305" s="6" t="n"/>
      <c r="V305" s="4" t="n"/>
      <c r="W305" s="4" t="n"/>
      <c r="X305" s="7" t="n"/>
      <c r="Y305" s="8">
        <f>COUNTIF(H305:Q305,"No")</f>
        <v/>
      </c>
      <c r="Z305" s="8">
        <f>IF(COUNTA(A305:G305)=0,0,10-COUNTA(H305:Q305))</f>
        <v/>
      </c>
      <c r="AA305" s="8">
        <f>AND(ISNUMBER(B305),D305="Solicitud de cotización",Y305=0,Z305=0)</f>
        <v/>
      </c>
      <c r="AB305" s="8">
        <f>IF(AND(ISNUMBER(B305),ISNUMBER(T305)),IF(T305&gt;=B305,1,0),0)</f>
        <v/>
      </c>
      <c r="AC305" s="9">
        <f>IF(AB305=1,(T305-B305)*24,0)</f>
        <v/>
      </c>
      <c r="AD305" s="9">
        <f>IF(AND(AB305=1,ISNUMBER(R305)),IF(R305&gt;B305,(MIN(R305,T305)-B305)*24,0),0)</f>
        <v/>
      </c>
      <c r="AE305" s="9">
        <f>AC305-AD305</f>
        <v/>
      </c>
      <c r="AF305" s="8">
        <f>IF(AND(AB305=1,N('Resumen'!$B$4)&gt;0),IF(AC305&lt;=N('Resumen'!$B$4),1,0),0)</f>
        <v/>
      </c>
    </row>
    <row r="306">
      <c r="A306" s="4" t="n"/>
      <c r="B306" s="5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4" t="n"/>
      <c r="N306" s="4" t="n"/>
      <c r="O306" s="4" t="n"/>
      <c r="P306" s="4" t="n"/>
      <c r="Q306" s="4" t="n"/>
      <c r="R306" s="5" t="n"/>
      <c r="S306" s="4" t="n"/>
      <c r="T306" s="5" t="n"/>
      <c r="U306" s="6" t="n"/>
      <c r="V306" s="4" t="n"/>
      <c r="W306" s="4" t="n"/>
      <c r="X306" s="7" t="n"/>
      <c r="Y306" s="8">
        <f>COUNTIF(H306:Q306,"No")</f>
        <v/>
      </c>
      <c r="Z306" s="8">
        <f>IF(COUNTA(A306:G306)=0,0,10-COUNTA(H306:Q306))</f>
        <v/>
      </c>
      <c r="AA306" s="8">
        <f>AND(ISNUMBER(B306),D306="Solicitud de cotización",Y306=0,Z306=0)</f>
        <v/>
      </c>
      <c r="AB306" s="8">
        <f>IF(AND(ISNUMBER(B306),ISNUMBER(T306)),IF(T306&gt;=B306,1,0),0)</f>
        <v/>
      </c>
      <c r="AC306" s="9">
        <f>IF(AB306=1,(T306-B306)*24,0)</f>
        <v/>
      </c>
      <c r="AD306" s="9">
        <f>IF(AND(AB306=1,ISNUMBER(R306)),IF(R306&gt;B306,(MIN(R306,T306)-B306)*24,0),0)</f>
        <v/>
      </c>
      <c r="AE306" s="9">
        <f>AC306-AD306</f>
        <v/>
      </c>
      <c r="AF306" s="8">
        <f>IF(AND(AB306=1,N('Resumen'!$B$4)&gt;0),IF(AC306&lt;=N('Resumen'!$B$4),1,0),0)</f>
        <v/>
      </c>
    </row>
    <row r="307">
      <c r="A307" s="4" t="n"/>
      <c r="B307" s="5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4" t="n"/>
      <c r="N307" s="4" t="n"/>
      <c r="O307" s="4" t="n"/>
      <c r="P307" s="4" t="n"/>
      <c r="Q307" s="4" t="n"/>
      <c r="R307" s="5" t="n"/>
      <c r="S307" s="4" t="n"/>
      <c r="T307" s="5" t="n"/>
      <c r="U307" s="6" t="n"/>
      <c r="V307" s="4" t="n"/>
      <c r="W307" s="4" t="n"/>
      <c r="X307" s="7" t="n"/>
      <c r="Y307" s="8">
        <f>COUNTIF(H307:Q307,"No")</f>
        <v/>
      </c>
      <c r="Z307" s="8">
        <f>IF(COUNTA(A307:G307)=0,0,10-COUNTA(H307:Q307))</f>
        <v/>
      </c>
      <c r="AA307" s="8">
        <f>AND(ISNUMBER(B307),D307="Solicitud de cotización",Y307=0,Z307=0)</f>
        <v/>
      </c>
      <c r="AB307" s="8">
        <f>IF(AND(ISNUMBER(B307),ISNUMBER(T307)),IF(T307&gt;=B307,1,0),0)</f>
        <v/>
      </c>
      <c r="AC307" s="9">
        <f>IF(AB307=1,(T307-B307)*24,0)</f>
        <v/>
      </c>
      <c r="AD307" s="9">
        <f>IF(AND(AB307=1,ISNUMBER(R307)),IF(R307&gt;B307,(MIN(R307,T307)-B307)*24,0),0)</f>
        <v/>
      </c>
      <c r="AE307" s="9">
        <f>AC307-AD307</f>
        <v/>
      </c>
      <c r="AF307" s="8">
        <f>IF(AND(AB307=1,N('Resumen'!$B$4)&gt;0),IF(AC307&lt;=N('Resumen'!$B$4),1,0),0)</f>
        <v/>
      </c>
    </row>
    <row r="308">
      <c r="A308" s="4" t="n"/>
      <c r="B308" s="5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4" t="n"/>
      <c r="N308" s="4" t="n"/>
      <c r="O308" s="4" t="n"/>
      <c r="P308" s="4" t="n"/>
      <c r="Q308" s="4" t="n"/>
      <c r="R308" s="5" t="n"/>
      <c r="S308" s="4" t="n"/>
      <c r="T308" s="5" t="n"/>
      <c r="U308" s="6" t="n"/>
      <c r="V308" s="4" t="n"/>
      <c r="W308" s="4" t="n"/>
      <c r="X308" s="7" t="n"/>
      <c r="Y308" s="8">
        <f>COUNTIF(H308:Q308,"No")</f>
        <v/>
      </c>
      <c r="Z308" s="8">
        <f>IF(COUNTA(A308:G308)=0,0,10-COUNTA(H308:Q308))</f>
        <v/>
      </c>
      <c r="AA308" s="8">
        <f>AND(ISNUMBER(B308),D308="Solicitud de cotización",Y308=0,Z308=0)</f>
        <v/>
      </c>
      <c r="AB308" s="8">
        <f>IF(AND(ISNUMBER(B308),ISNUMBER(T308)),IF(T308&gt;=B308,1,0),0)</f>
        <v/>
      </c>
      <c r="AC308" s="9">
        <f>IF(AB308=1,(T308-B308)*24,0)</f>
        <v/>
      </c>
      <c r="AD308" s="9">
        <f>IF(AND(AB308=1,ISNUMBER(R308)),IF(R308&gt;B308,(MIN(R308,T308)-B308)*24,0),0)</f>
        <v/>
      </c>
      <c r="AE308" s="9">
        <f>AC308-AD308</f>
        <v/>
      </c>
      <c r="AF308" s="8">
        <f>IF(AND(AB308=1,N('Resumen'!$B$4)&gt;0),IF(AC308&lt;=N('Resumen'!$B$4),1,0),0)</f>
        <v/>
      </c>
    </row>
    <row r="309">
      <c r="A309" s="4" t="n"/>
      <c r="B309" s="5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4" t="n"/>
      <c r="N309" s="4" t="n"/>
      <c r="O309" s="4" t="n"/>
      <c r="P309" s="4" t="n"/>
      <c r="Q309" s="4" t="n"/>
      <c r="R309" s="5" t="n"/>
      <c r="S309" s="4" t="n"/>
      <c r="T309" s="5" t="n"/>
      <c r="U309" s="6" t="n"/>
      <c r="V309" s="4" t="n"/>
      <c r="W309" s="4" t="n"/>
      <c r="X309" s="7" t="n"/>
      <c r="Y309" s="8">
        <f>COUNTIF(H309:Q309,"No")</f>
        <v/>
      </c>
      <c r="Z309" s="8">
        <f>IF(COUNTA(A309:G309)=0,0,10-COUNTA(H309:Q309))</f>
        <v/>
      </c>
      <c r="AA309" s="8">
        <f>AND(ISNUMBER(B309),D309="Solicitud de cotización",Y309=0,Z309=0)</f>
        <v/>
      </c>
      <c r="AB309" s="8">
        <f>IF(AND(ISNUMBER(B309),ISNUMBER(T309)),IF(T309&gt;=B309,1,0),0)</f>
        <v/>
      </c>
      <c r="AC309" s="9">
        <f>IF(AB309=1,(T309-B309)*24,0)</f>
        <v/>
      </c>
      <c r="AD309" s="9">
        <f>IF(AND(AB309=1,ISNUMBER(R309)),IF(R309&gt;B309,(MIN(R309,T309)-B309)*24,0),0)</f>
        <v/>
      </c>
      <c r="AE309" s="9">
        <f>AC309-AD309</f>
        <v/>
      </c>
      <c r="AF309" s="8">
        <f>IF(AND(AB309=1,N('Resumen'!$B$4)&gt;0),IF(AC309&lt;=N('Resumen'!$B$4),1,0),0)</f>
        <v/>
      </c>
    </row>
    <row r="310">
      <c r="A310" s="4" t="n"/>
      <c r="B310" s="5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4" t="n"/>
      <c r="N310" s="4" t="n"/>
      <c r="O310" s="4" t="n"/>
      <c r="P310" s="4" t="n"/>
      <c r="Q310" s="4" t="n"/>
      <c r="R310" s="5" t="n"/>
      <c r="S310" s="4" t="n"/>
      <c r="T310" s="5" t="n"/>
      <c r="U310" s="6" t="n"/>
      <c r="V310" s="4" t="n"/>
      <c r="W310" s="4" t="n"/>
      <c r="X310" s="7" t="n"/>
      <c r="Y310" s="8">
        <f>COUNTIF(H310:Q310,"No")</f>
        <v/>
      </c>
      <c r="Z310" s="8">
        <f>IF(COUNTA(A310:G310)=0,0,10-COUNTA(H310:Q310))</f>
        <v/>
      </c>
      <c r="AA310" s="8">
        <f>AND(ISNUMBER(B310),D310="Solicitud de cotización",Y310=0,Z310=0)</f>
        <v/>
      </c>
      <c r="AB310" s="8">
        <f>IF(AND(ISNUMBER(B310),ISNUMBER(T310)),IF(T310&gt;=B310,1,0),0)</f>
        <v/>
      </c>
      <c r="AC310" s="9">
        <f>IF(AB310=1,(T310-B310)*24,0)</f>
        <v/>
      </c>
      <c r="AD310" s="9">
        <f>IF(AND(AB310=1,ISNUMBER(R310)),IF(R310&gt;B310,(MIN(R310,T310)-B310)*24,0),0)</f>
        <v/>
      </c>
      <c r="AE310" s="9">
        <f>AC310-AD310</f>
        <v/>
      </c>
      <c r="AF310" s="8">
        <f>IF(AND(AB310=1,N('Resumen'!$B$4)&gt;0),IF(AC310&lt;=N('Resumen'!$B$4),1,0),0)</f>
        <v/>
      </c>
    </row>
    <row r="311">
      <c r="A311" s="4" t="n"/>
      <c r="B311" s="5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4" t="n"/>
      <c r="N311" s="4" t="n"/>
      <c r="O311" s="4" t="n"/>
      <c r="P311" s="4" t="n"/>
      <c r="Q311" s="4" t="n"/>
      <c r="R311" s="5" t="n"/>
      <c r="S311" s="4" t="n"/>
      <c r="T311" s="5" t="n"/>
      <c r="U311" s="6" t="n"/>
      <c r="V311" s="4" t="n"/>
      <c r="W311" s="4" t="n"/>
      <c r="X311" s="7" t="n"/>
      <c r="Y311" s="8">
        <f>COUNTIF(H311:Q311,"No")</f>
        <v/>
      </c>
      <c r="Z311" s="8">
        <f>IF(COUNTA(A311:G311)=0,0,10-COUNTA(H311:Q311))</f>
        <v/>
      </c>
      <c r="AA311" s="8">
        <f>AND(ISNUMBER(B311),D311="Solicitud de cotización",Y311=0,Z311=0)</f>
        <v/>
      </c>
      <c r="AB311" s="8">
        <f>IF(AND(ISNUMBER(B311),ISNUMBER(T311)),IF(T311&gt;=B311,1,0),0)</f>
        <v/>
      </c>
      <c r="AC311" s="9">
        <f>IF(AB311=1,(T311-B311)*24,0)</f>
        <v/>
      </c>
      <c r="AD311" s="9">
        <f>IF(AND(AB311=1,ISNUMBER(R311)),IF(R311&gt;B311,(MIN(R311,T311)-B311)*24,0),0)</f>
        <v/>
      </c>
      <c r="AE311" s="9">
        <f>AC311-AD311</f>
        <v/>
      </c>
      <c r="AF311" s="8">
        <f>IF(AND(AB311=1,N('Resumen'!$B$4)&gt;0),IF(AC311&lt;=N('Resumen'!$B$4),1,0),0)</f>
        <v/>
      </c>
    </row>
    <row r="312">
      <c r="A312" s="4" t="n"/>
      <c r="B312" s="5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4" t="n"/>
      <c r="N312" s="4" t="n"/>
      <c r="O312" s="4" t="n"/>
      <c r="P312" s="4" t="n"/>
      <c r="Q312" s="4" t="n"/>
      <c r="R312" s="5" t="n"/>
      <c r="S312" s="4" t="n"/>
      <c r="T312" s="5" t="n"/>
      <c r="U312" s="6" t="n"/>
      <c r="V312" s="4" t="n"/>
      <c r="W312" s="4" t="n"/>
      <c r="X312" s="7" t="n"/>
      <c r="Y312" s="8">
        <f>COUNTIF(H312:Q312,"No")</f>
        <v/>
      </c>
      <c r="Z312" s="8">
        <f>IF(COUNTA(A312:G312)=0,0,10-COUNTA(H312:Q312))</f>
        <v/>
      </c>
      <c r="AA312" s="8">
        <f>AND(ISNUMBER(B312),D312="Solicitud de cotización",Y312=0,Z312=0)</f>
        <v/>
      </c>
      <c r="AB312" s="8">
        <f>IF(AND(ISNUMBER(B312),ISNUMBER(T312)),IF(T312&gt;=B312,1,0),0)</f>
        <v/>
      </c>
      <c r="AC312" s="9">
        <f>IF(AB312=1,(T312-B312)*24,0)</f>
        <v/>
      </c>
      <c r="AD312" s="9">
        <f>IF(AND(AB312=1,ISNUMBER(R312)),IF(R312&gt;B312,(MIN(R312,T312)-B312)*24,0),0)</f>
        <v/>
      </c>
      <c r="AE312" s="9">
        <f>AC312-AD312</f>
        <v/>
      </c>
      <c r="AF312" s="8">
        <f>IF(AND(AB312=1,N('Resumen'!$B$4)&gt;0),IF(AC312&lt;=N('Resumen'!$B$4),1,0),0)</f>
        <v/>
      </c>
    </row>
    <row r="313">
      <c r="A313" s="4" t="n"/>
      <c r="B313" s="5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4" t="n"/>
      <c r="N313" s="4" t="n"/>
      <c r="O313" s="4" t="n"/>
      <c r="P313" s="4" t="n"/>
      <c r="Q313" s="4" t="n"/>
      <c r="R313" s="5" t="n"/>
      <c r="S313" s="4" t="n"/>
      <c r="T313" s="5" t="n"/>
      <c r="U313" s="6" t="n"/>
      <c r="V313" s="4" t="n"/>
      <c r="W313" s="4" t="n"/>
      <c r="X313" s="7" t="n"/>
      <c r="Y313" s="8">
        <f>COUNTIF(H313:Q313,"No")</f>
        <v/>
      </c>
      <c r="Z313" s="8">
        <f>IF(COUNTA(A313:G313)=0,0,10-COUNTA(H313:Q313))</f>
        <v/>
      </c>
      <c r="AA313" s="8">
        <f>AND(ISNUMBER(B313),D313="Solicitud de cotización",Y313=0,Z313=0)</f>
        <v/>
      </c>
      <c r="AB313" s="8">
        <f>IF(AND(ISNUMBER(B313),ISNUMBER(T313)),IF(T313&gt;=B313,1,0),0)</f>
        <v/>
      </c>
      <c r="AC313" s="9">
        <f>IF(AB313=1,(T313-B313)*24,0)</f>
        <v/>
      </c>
      <c r="AD313" s="9">
        <f>IF(AND(AB313=1,ISNUMBER(R313)),IF(R313&gt;B313,(MIN(R313,T313)-B313)*24,0),0)</f>
        <v/>
      </c>
      <c r="AE313" s="9">
        <f>AC313-AD313</f>
        <v/>
      </c>
      <c r="AF313" s="8">
        <f>IF(AND(AB313=1,N('Resumen'!$B$4)&gt;0),IF(AC313&lt;=N('Resumen'!$B$4),1,0),0)</f>
        <v/>
      </c>
    </row>
    <row r="314">
      <c r="A314" s="4" t="n"/>
      <c r="B314" s="5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4" t="n"/>
      <c r="N314" s="4" t="n"/>
      <c r="O314" s="4" t="n"/>
      <c r="P314" s="4" t="n"/>
      <c r="Q314" s="4" t="n"/>
      <c r="R314" s="5" t="n"/>
      <c r="S314" s="4" t="n"/>
      <c r="T314" s="5" t="n"/>
      <c r="U314" s="6" t="n"/>
      <c r="V314" s="4" t="n"/>
      <c r="W314" s="4" t="n"/>
      <c r="X314" s="7" t="n"/>
      <c r="Y314" s="8">
        <f>COUNTIF(H314:Q314,"No")</f>
        <v/>
      </c>
      <c r="Z314" s="8">
        <f>IF(COUNTA(A314:G314)=0,0,10-COUNTA(H314:Q314))</f>
        <v/>
      </c>
      <c r="AA314" s="8">
        <f>AND(ISNUMBER(B314),D314="Solicitud de cotización",Y314=0,Z314=0)</f>
        <v/>
      </c>
      <c r="AB314" s="8">
        <f>IF(AND(ISNUMBER(B314),ISNUMBER(T314)),IF(T314&gt;=B314,1,0),0)</f>
        <v/>
      </c>
      <c r="AC314" s="9">
        <f>IF(AB314=1,(T314-B314)*24,0)</f>
        <v/>
      </c>
      <c r="AD314" s="9">
        <f>IF(AND(AB314=1,ISNUMBER(R314)),IF(R314&gt;B314,(MIN(R314,T314)-B314)*24,0),0)</f>
        <v/>
      </c>
      <c r="AE314" s="9">
        <f>AC314-AD314</f>
        <v/>
      </c>
      <c r="AF314" s="8">
        <f>IF(AND(AB314=1,N('Resumen'!$B$4)&gt;0),IF(AC314&lt;=N('Resumen'!$B$4),1,0),0)</f>
        <v/>
      </c>
    </row>
    <row r="315">
      <c r="A315" s="4" t="n"/>
      <c r="B315" s="5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4" t="n"/>
      <c r="N315" s="4" t="n"/>
      <c r="O315" s="4" t="n"/>
      <c r="P315" s="4" t="n"/>
      <c r="Q315" s="4" t="n"/>
      <c r="R315" s="5" t="n"/>
      <c r="S315" s="4" t="n"/>
      <c r="T315" s="5" t="n"/>
      <c r="U315" s="6" t="n"/>
      <c r="V315" s="4" t="n"/>
      <c r="W315" s="4" t="n"/>
      <c r="X315" s="7" t="n"/>
      <c r="Y315" s="8">
        <f>COUNTIF(H315:Q315,"No")</f>
        <v/>
      </c>
      <c r="Z315" s="8">
        <f>IF(COUNTA(A315:G315)=0,0,10-COUNTA(H315:Q315))</f>
        <v/>
      </c>
      <c r="AA315" s="8">
        <f>AND(ISNUMBER(B315),D315="Solicitud de cotización",Y315=0,Z315=0)</f>
        <v/>
      </c>
      <c r="AB315" s="8">
        <f>IF(AND(ISNUMBER(B315),ISNUMBER(T315)),IF(T315&gt;=B315,1,0),0)</f>
        <v/>
      </c>
      <c r="AC315" s="9">
        <f>IF(AB315=1,(T315-B315)*24,0)</f>
        <v/>
      </c>
      <c r="AD315" s="9">
        <f>IF(AND(AB315=1,ISNUMBER(R315)),IF(R315&gt;B315,(MIN(R315,T315)-B315)*24,0),0)</f>
        <v/>
      </c>
      <c r="AE315" s="9">
        <f>AC315-AD315</f>
        <v/>
      </c>
      <c r="AF315" s="8">
        <f>IF(AND(AB315=1,N('Resumen'!$B$4)&gt;0),IF(AC315&lt;=N('Resumen'!$B$4),1,0),0)</f>
        <v/>
      </c>
    </row>
    <row r="316">
      <c r="A316" s="4" t="n"/>
      <c r="B316" s="5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4" t="n"/>
      <c r="N316" s="4" t="n"/>
      <c r="O316" s="4" t="n"/>
      <c r="P316" s="4" t="n"/>
      <c r="Q316" s="4" t="n"/>
      <c r="R316" s="5" t="n"/>
      <c r="S316" s="4" t="n"/>
      <c r="T316" s="5" t="n"/>
      <c r="U316" s="6" t="n"/>
      <c r="V316" s="4" t="n"/>
      <c r="W316" s="4" t="n"/>
      <c r="X316" s="7" t="n"/>
      <c r="Y316" s="8">
        <f>COUNTIF(H316:Q316,"No")</f>
        <v/>
      </c>
      <c r="Z316" s="8">
        <f>IF(COUNTA(A316:G316)=0,0,10-COUNTA(H316:Q316))</f>
        <v/>
      </c>
      <c r="AA316" s="8">
        <f>AND(ISNUMBER(B316),D316="Solicitud de cotización",Y316=0,Z316=0)</f>
        <v/>
      </c>
      <c r="AB316" s="8">
        <f>IF(AND(ISNUMBER(B316),ISNUMBER(T316)),IF(T316&gt;=B316,1,0),0)</f>
        <v/>
      </c>
      <c r="AC316" s="9">
        <f>IF(AB316=1,(T316-B316)*24,0)</f>
        <v/>
      </c>
      <c r="AD316" s="9">
        <f>IF(AND(AB316=1,ISNUMBER(R316)),IF(R316&gt;B316,(MIN(R316,T316)-B316)*24,0),0)</f>
        <v/>
      </c>
      <c r="AE316" s="9">
        <f>AC316-AD316</f>
        <v/>
      </c>
      <c r="AF316" s="8">
        <f>IF(AND(AB316=1,N('Resumen'!$B$4)&gt;0),IF(AC316&lt;=N('Resumen'!$B$4),1,0),0)</f>
        <v/>
      </c>
    </row>
    <row r="317">
      <c r="A317" s="4" t="n"/>
      <c r="B317" s="5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4" t="n"/>
      <c r="N317" s="4" t="n"/>
      <c r="O317" s="4" t="n"/>
      <c r="P317" s="4" t="n"/>
      <c r="Q317" s="4" t="n"/>
      <c r="R317" s="5" t="n"/>
      <c r="S317" s="4" t="n"/>
      <c r="T317" s="5" t="n"/>
      <c r="U317" s="6" t="n"/>
      <c r="V317" s="4" t="n"/>
      <c r="W317" s="4" t="n"/>
      <c r="X317" s="7" t="n"/>
      <c r="Y317" s="8">
        <f>COUNTIF(H317:Q317,"No")</f>
        <v/>
      </c>
      <c r="Z317" s="8">
        <f>IF(COUNTA(A317:G317)=0,0,10-COUNTA(H317:Q317))</f>
        <v/>
      </c>
      <c r="AA317" s="8">
        <f>AND(ISNUMBER(B317),D317="Solicitud de cotización",Y317=0,Z317=0)</f>
        <v/>
      </c>
      <c r="AB317" s="8">
        <f>IF(AND(ISNUMBER(B317),ISNUMBER(T317)),IF(T317&gt;=B317,1,0),0)</f>
        <v/>
      </c>
      <c r="AC317" s="9">
        <f>IF(AB317=1,(T317-B317)*24,0)</f>
        <v/>
      </c>
      <c r="AD317" s="9">
        <f>IF(AND(AB317=1,ISNUMBER(R317)),IF(R317&gt;B317,(MIN(R317,T317)-B317)*24,0),0)</f>
        <v/>
      </c>
      <c r="AE317" s="9">
        <f>AC317-AD317</f>
        <v/>
      </c>
      <c r="AF317" s="8">
        <f>IF(AND(AB317=1,N('Resumen'!$B$4)&gt;0),IF(AC317&lt;=N('Resumen'!$B$4),1,0),0)</f>
        <v/>
      </c>
    </row>
    <row r="318">
      <c r="A318" s="4" t="n"/>
      <c r="B318" s="5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4" t="n"/>
      <c r="N318" s="4" t="n"/>
      <c r="O318" s="4" t="n"/>
      <c r="P318" s="4" t="n"/>
      <c r="Q318" s="4" t="n"/>
      <c r="R318" s="5" t="n"/>
      <c r="S318" s="4" t="n"/>
      <c r="T318" s="5" t="n"/>
      <c r="U318" s="6" t="n"/>
      <c r="V318" s="4" t="n"/>
      <c r="W318" s="4" t="n"/>
      <c r="X318" s="7" t="n"/>
      <c r="Y318" s="8">
        <f>COUNTIF(H318:Q318,"No")</f>
        <v/>
      </c>
      <c r="Z318" s="8">
        <f>IF(COUNTA(A318:G318)=0,0,10-COUNTA(H318:Q318))</f>
        <v/>
      </c>
      <c r="AA318" s="8">
        <f>AND(ISNUMBER(B318),D318="Solicitud de cotización",Y318=0,Z318=0)</f>
        <v/>
      </c>
      <c r="AB318" s="8">
        <f>IF(AND(ISNUMBER(B318),ISNUMBER(T318)),IF(T318&gt;=B318,1,0),0)</f>
        <v/>
      </c>
      <c r="AC318" s="9">
        <f>IF(AB318=1,(T318-B318)*24,0)</f>
        <v/>
      </c>
      <c r="AD318" s="9">
        <f>IF(AND(AB318=1,ISNUMBER(R318)),IF(R318&gt;B318,(MIN(R318,T318)-B318)*24,0),0)</f>
        <v/>
      </c>
      <c r="AE318" s="9">
        <f>AC318-AD318</f>
        <v/>
      </c>
      <c r="AF318" s="8">
        <f>IF(AND(AB318=1,N('Resumen'!$B$4)&gt;0),IF(AC318&lt;=N('Resumen'!$B$4),1,0),0)</f>
        <v/>
      </c>
    </row>
    <row r="319">
      <c r="A319" s="4" t="n"/>
      <c r="B319" s="5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4" t="n"/>
      <c r="N319" s="4" t="n"/>
      <c r="O319" s="4" t="n"/>
      <c r="P319" s="4" t="n"/>
      <c r="Q319" s="4" t="n"/>
      <c r="R319" s="5" t="n"/>
      <c r="S319" s="4" t="n"/>
      <c r="T319" s="5" t="n"/>
      <c r="U319" s="6" t="n"/>
      <c r="V319" s="4" t="n"/>
      <c r="W319" s="4" t="n"/>
      <c r="X319" s="7" t="n"/>
      <c r="Y319" s="8">
        <f>COUNTIF(H319:Q319,"No")</f>
        <v/>
      </c>
      <c r="Z319" s="8">
        <f>IF(COUNTA(A319:G319)=0,0,10-COUNTA(H319:Q319))</f>
        <v/>
      </c>
      <c r="AA319" s="8">
        <f>AND(ISNUMBER(B319),D319="Solicitud de cotización",Y319=0,Z319=0)</f>
        <v/>
      </c>
      <c r="AB319" s="8">
        <f>IF(AND(ISNUMBER(B319),ISNUMBER(T319)),IF(T319&gt;=B319,1,0),0)</f>
        <v/>
      </c>
      <c r="AC319" s="9">
        <f>IF(AB319=1,(T319-B319)*24,0)</f>
        <v/>
      </c>
      <c r="AD319" s="9">
        <f>IF(AND(AB319=1,ISNUMBER(R319)),IF(R319&gt;B319,(MIN(R319,T319)-B319)*24,0),0)</f>
        <v/>
      </c>
      <c r="AE319" s="9">
        <f>AC319-AD319</f>
        <v/>
      </c>
      <c r="AF319" s="8">
        <f>IF(AND(AB319=1,N('Resumen'!$B$4)&gt;0),IF(AC319&lt;=N('Resumen'!$B$4),1,0),0)</f>
        <v/>
      </c>
    </row>
    <row r="320">
      <c r="A320" s="4" t="n"/>
      <c r="B320" s="5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4" t="n"/>
      <c r="N320" s="4" t="n"/>
      <c r="O320" s="4" t="n"/>
      <c r="P320" s="4" t="n"/>
      <c r="Q320" s="4" t="n"/>
      <c r="R320" s="5" t="n"/>
      <c r="S320" s="4" t="n"/>
      <c r="T320" s="5" t="n"/>
      <c r="U320" s="6" t="n"/>
      <c r="V320" s="4" t="n"/>
      <c r="W320" s="4" t="n"/>
      <c r="X320" s="7" t="n"/>
      <c r="Y320" s="8">
        <f>COUNTIF(H320:Q320,"No")</f>
        <v/>
      </c>
      <c r="Z320" s="8">
        <f>IF(COUNTA(A320:G320)=0,0,10-COUNTA(H320:Q320))</f>
        <v/>
      </c>
      <c r="AA320" s="8">
        <f>AND(ISNUMBER(B320),D320="Solicitud de cotización",Y320=0,Z320=0)</f>
        <v/>
      </c>
      <c r="AB320" s="8">
        <f>IF(AND(ISNUMBER(B320),ISNUMBER(T320)),IF(T320&gt;=B320,1,0),0)</f>
        <v/>
      </c>
      <c r="AC320" s="9">
        <f>IF(AB320=1,(T320-B320)*24,0)</f>
        <v/>
      </c>
      <c r="AD320" s="9">
        <f>IF(AND(AB320=1,ISNUMBER(R320)),IF(R320&gt;B320,(MIN(R320,T320)-B320)*24,0),0)</f>
        <v/>
      </c>
      <c r="AE320" s="9">
        <f>AC320-AD320</f>
        <v/>
      </c>
      <c r="AF320" s="8">
        <f>IF(AND(AB320=1,N('Resumen'!$B$4)&gt;0),IF(AC320&lt;=N('Resumen'!$B$4),1,0),0)</f>
        <v/>
      </c>
    </row>
    <row r="321">
      <c r="A321" s="4" t="n"/>
      <c r="B321" s="5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4" t="n"/>
      <c r="N321" s="4" t="n"/>
      <c r="O321" s="4" t="n"/>
      <c r="P321" s="4" t="n"/>
      <c r="Q321" s="4" t="n"/>
      <c r="R321" s="5" t="n"/>
      <c r="S321" s="4" t="n"/>
      <c r="T321" s="5" t="n"/>
      <c r="U321" s="6" t="n"/>
      <c r="V321" s="4" t="n"/>
      <c r="W321" s="4" t="n"/>
      <c r="X321" s="7" t="n"/>
      <c r="Y321" s="8">
        <f>COUNTIF(H321:Q321,"No")</f>
        <v/>
      </c>
      <c r="Z321" s="8">
        <f>IF(COUNTA(A321:G321)=0,0,10-COUNTA(H321:Q321))</f>
        <v/>
      </c>
      <c r="AA321" s="8">
        <f>AND(ISNUMBER(B321),D321="Solicitud de cotización",Y321=0,Z321=0)</f>
        <v/>
      </c>
      <c r="AB321" s="8">
        <f>IF(AND(ISNUMBER(B321),ISNUMBER(T321)),IF(T321&gt;=B321,1,0),0)</f>
        <v/>
      </c>
      <c r="AC321" s="9">
        <f>IF(AB321=1,(T321-B321)*24,0)</f>
        <v/>
      </c>
      <c r="AD321" s="9">
        <f>IF(AND(AB321=1,ISNUMBER(R321)),IF(R321&gt;B321,(MIN(R321,T321)-B321)*24,0),0)</f>
        <v/>
      </c>
      <c r="AE321" s="9">
        <f>AC321-AD321</f>
        <v/>
      </c>
      <c r="AF321" s="8">
        <f>IF(AND(AB321=1,N('Resumen'!$B$4)&gt;0),IF(AC321&lt;=N('Resumen'!$B$4),1,0),0)</f>
        <v/>
      </c>
    </row>
    <row r="322">
      <c r="A322" s="4" t="n"/>
      <c r="B322" s="5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4" t="n"/>
      <c r="N322" s="4" t="n"/>
      <c r="O322" s="4" t="n"/>
      <c r="P322" s="4" t="n"/>
      <c r="Q322" s="4" t="n"/>
      <c r="R322" s="5" t="n"/>
      <c r="S322" s="4" t="n"/>
      <c r="T322" s="5" t="n"/>
      <c r="U322" s="6" t="n"/>
      <c r="V322" s="4" t="n"/>
      <c r="W322" s="4" t="n"/>
      <c r="X322" s="7" t="n"/>
      <c r="Y322" s="8">
        <f>COUNTIF(H322:Q322,"No")</f>
        <v/>
      </c>
      <c r="Z322" s="8">
        <f>IF(COUNTA(A322:G322)=0,0,10-COUNTA(H322:Q322))</f>
        <v/>
      </c>
      <c r="AA322" s="8">
        <f>AND(ISNUMBER(B322),D322="Solicitud de cotización",Y322=0,Z322=0)</f>
        <v/>
      </c>
      <c r="AB322" s="8">
        <f>IF(AND(ISNUMBER(B322),ISNUMBER(T322)),IF(T322&gt;=B322,1,0),0)</f>
        <v/>
      </c>
      <c r="AC322" s="9">
        <f>IF(AB322=1,(T322-B322)*24,0)</f>
        <v/>
      </c>
      <c r="AD322" s="9">
        <f>IF(AND(AB322=1,ISNUMBER(R322)),IF(R322&gt;B322,(MIN(R322,T322)-B322)*24,0),0)</f>
        <v/>
      </c>
      <c r="AE322" s="9">
        <f>AC322-AD322</f>
        <v/>
      </c>
      <c r="AF322" s="8">
        <f>IF(AND(AB322=1,N('Resumen'!$B$4)&gt;0),IF(AC322&lt;=N('Resumen'!$B$4),1,0),0)</f>
        <v/>
      </c>
    </row>
    <row r="323">
      <c r="A323" s="4" t="n"/>
      <c r="B323" s="5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4" t="n"/>
      <c r="N323" s="4" t="n"/>
      <c r="O323" s="4" t="n"/>
      <c r="P323" s="4" t="n"/>
      <c r="Q323" s="4" t="n"/>
      <c r="R323" s="5" t="n"/>
      <c r="S323" s="4" t="n"/>
      <c r="T323" s="5" t="n"/>
      <c r="U323" s="6" t="n"/>
      <c r="V323" s="4" t="n"/>
      <c r="W323" s="4" t="n"/>
      <c r="X323" s="7" t="n"/>
      <c r="Y323" s="8">
        <f>COUNTIF(H323:Q323,"No")</f>
        <v/>
      </c>
      <c r="Z323" s="8">
        <f>IF(COUNTA(A323:G323)=0,0,10-COUNTA(H323:Q323))</f>
        <v/>
      </c>
      <c r="AA323" s="8">
        <f>AND(ISNUMBER(B323),D323="Solicitud de cotización",Y323=0,Z323=0)</f>
        <v/>
      </c>
      <c r="AB323" s="8">
        <f>IF(AND(ISNUMBER(B323),ISNUMBER(T323)),IF(T323&gt;=B323,1,0),0)</f>
        <v/>
      </c>
      <c r="AC323" s="9">
        <f>IF(AB323=1,(T323-B323)*24,0)</f>
        <v/>
      </c>
      <c r="AD323" s="9">
        <f>IF(AND(AB323=1,ISNUMBER(R323)),IF(R323&gt;B323,(MIN(R323,T323)-B323)*24,0),0)</f>
        <v/>
      </c>
      <c r="AE323" s="9">
        <f>AC323-AD323</f>
        <v/>
      </c>
      <c r="AF323" s="8">
        <f>IF(AND(AB323=1,N('Resumen'!$B$4)&gt;0),IF(AC323&lt;=N('Resumen'!$B$4),1,0),0)</f>
        <v/>
      </c>
    </row>
    <row r="324">
      <c r="A324" s="4" t="n"/>
      <c r="B324" s="5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4" t="n"/>
      <c r="N324" s="4" t="n"/>
      <c r="O324" s="4" t="n"/>
      <c r="P324" s="4" t="n"/>
      <c r="Q324" s="4" t="n"/>
      <c r="R324" s="5" t="n"/>
      <c r="S324" s="4" t="n"/>
      <c r="T324" s="5" t="n"/>
      <c r="U324" s="6" t="n"/>
      <c r="V324" s="4" t="n"/>
      <c r="W324" s="4" t="n"/>
      <c r="X324" s="7" t="n"/>
      <c r="Y324" s="8">
        <f>COUNTIF(H324:Q324,"No")</f>
        <v/>
      </c>
      <c r="Z324" s="8">
        <f>IF(COUNTA(A324:G324)=0,0,10-COUNTA(H324:Q324))</f>
        <v/>
      </c>
      <c r="AA324" s="8">
        <f>AND(ISNUMBER(B324),D324="Solicitud de cotización",Y324=0,Z324=0)</f>
        <v/>
      </c>
      <c r="AB324" s="8">
        <f>IF(AND(ISNUMBER(B324),ISNUMBER(T324)),IF(T324&gt;=B324,1,0),0)</f>
        <v/>
      </c>
      <c r="AC324" s="9">
        <f>IF(AB324=1,(T324-B324)*24,0)</f>
        <v/>
      </c>
      <c r="AD324" s="9">
        <f>IF(AND(AB324=1,ISNUMBER(R324)),IF(R324&gt;B324,(MIN(R324,T324)-B324)*24,0),0)</f>
        <v/>
      </c>
      <c r="AE324" s="9">
        <f>AC324-AD324</f>
        <v/>
      </c>
      <c r="AF324" s="8">
        <f>IF(AND(AB324=1,N('Resumen'!$B$4)&gt;0),IF(AC324&lt;=N('Resumen'!$B$4),1,0),0)</f>
        <v/>
      </c>
    </row>
    <row r="325">
      <c r="A325" s="4" t="n"/>
      <c r="B325" s="5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4" t="n"/>
      <c r="N325" s="4" t="n"/>
      <c r="O325" s="4" t="n"/>
      <c r="P325" s="4" t="n"/>
      <c r="Q325" s="4" t="n"/>
      <c r="R325" s="5" t="n"/>
      <c r="S325" s="4" t="n"/>
      <c r="T325" s="5" t="n"/>
      <c r="U325" s="6" t="n"/>
      <c r="V325" s="4" t="n"/>
      <c r="W325" s="4" t="n"/>
      <c r="X325" s="7" t="n"/>
      <c r="Y325" s="8">
        <f>COUNTIF(H325:Q325,"No")</f>
        <v/>
      </c>
      <c r="Z325" s="8">
        <f>IF(COUNTA(A325:G325)=0,0,10-COUNTA(H325:Q325))</f>
        <v/>
      </c>
      <c r="AA325" s="8">
        <f>AND(ISNUMBER(B325),D325="Solicitud de cotización",Y325=0,Z325=0)</f>
        <v/>
      </c>
      <c r="AB325" s="8">
        <f>IF(AND(ISNUMBER(B325),ISNUMBER(T325)),IF(T325&gt;=B325,1,0),0)</f>
        <v/>
      </c>
      <c r="AC325" s="9">
        <f>IF(AB325=1,(T325-B325)*24,0)</f>
        <v/>
      </c>
      <c r="AD325" s="9">
        <f>IF(AND(AB325=1,ISNUMBER(R325)),IF(R325&gt;B325,(MIN(R325,T325)-B325)*24,0),0)</f>
        <v/>
      </c>
      <c r="AE325" s="9">
        <f>AC325-AD325</f>
        <v/>
      </c>
      <c r="AF325" s="8">
        <f>IF(AND(AB325=1,N('Resumen'!$B$4)&gt;0),IF(AC325&lt;=N('Resumen'!$B$4),1,0),0)</f>
        <v/>
      </c>
    </row>
    <row r="326">
      <c r="A326" s="4" t="n"/>
      <c r="B326" s="5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4" t="n"/>
      <c r="N326" s="4" t="n"/>
      <c r="O326" s="4" t="n"/>
      <c r="P326" s="4" t="n"/>
      <c r="Q326" s="4" t="n"/>
      <c r="R326" s="5" t="n"/>
      <c r="S326" s="4" t="n"/>
      <c r="T326" s="5" t="n"/>
      <c r="U326" s="6" t="n"/>
      <c r="V326" s="4" t="n"/>
      <c r="W326" s="4" t="n"/>
      <c r="X326" s="7" t="n"/>
      <c r="Y326" s="8">
        <f>COUNTIF(H326:Q326,"No")</f>
        <v/>
      </c>
      <c r="Z326" s="8">
        <f>IF(COUNTA(A326:G326)=0,0,10-COUNTA(H326:Q326))</f>
        <v/>
      </c>
      <c r="AA326" s="8">
        <f>AND(ISNUMBER(B326),D326="Solicitud de cotización",Y326=0,Z326=0)</f>
        <v/>
      </c>
      <c r="AB326" s="8">
        <f>IF(AND(ISNUMBER(B326),ISNUMBER(T326)),IF(T326&gt;=B326,1,0),0)</f>
        <v/>
      </c>
      <c r="AC326" s="9">
        <f>IF(AB326=1,(T326-B326)*24,0)</f>
        <v/>
      </c>
      <c r="AD326" s="9">
        <f>IF(AND(AB326=1,ISNUMBER(R326)),IF(R326&gt;B326,(MIN(R326,T326)-B326)*24,0),0)</f>
        <v/>
      </c>
      <c r="AE326" s="9">
        <f>AC326-AD326</f>
        <v/>
      </c>
      <c r="AF326" s="8">
        <f>IF(AND(AB326=1,N('Resumen'!$B$4)&gt;0),IF(AC326&lt;=N('Resumen'!$B$4),1,0),0)</f>
        <v/>
      </c>
    </row>
    <row r="327">
      <c r="A327" s="4" t="n"/>
      <c r="B327" s="5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4" t="n"/>
      <c r="N327" s="4" t="n"/>
      <c r="O327" s="4" t="n"/>
      <c r="P327" s="4" t="n"/>
      <c r="Q327" s="4" t="n"/>
      <c r="R327" s="5" t="n"/>
      <c r="S327" s="4" t="n"/>
      <c r="T327" s="5" t="n"/>
      <c r="U327" s="6" t="n"/>
      <c r="V327" s="4" t="n"/>
      <c r="W327" s="4" t="n"/>
      <c r="X327" s="7" t="n"/>
      <c r="Y327" s="8">
        <f>COUNTIF(H327:Q327,"No")</f>
        <v/>
      </c>
      <c r="Z327" s="8">
        <f>IF(COUNTA(A327:G327)=0,0,10-COUNTA(H327:Q327))</f>
        <v/>
      </c>
      <c r="AA327" s="8">
        <f>AND(ISNUMBER(B327),D327="Solicitud de cotización",Y327=0,Z327=0)</f>
        <v/>
      </c>
      <c r="AB327" s="8">
        <f>IF(AND(ISNUMBER(B327),ISNUMBER(T327)),IF(T327&gt;=B327,1,0),0)</f>
        <v/>
      </c>
      <c r="AC327" s="9">
        <f>IF(AB327=1,(T327-B327)*24,0)</f>
        <v/>
      </c>
      <c r="AD327" s="9">
        <f>IF(AND(AB327=1,ISNUMBER(R327)),IF(R327&gt;B327,(MIN(R327,T327)-B327)*24,0),0)</f>
        <v/>
      </c>
      <c r="AE327" s="9">
        <f>AC327-AD327</f>
        <v/>
      </c>
      <c r="AF327" s="8">
        <f>IF(AND(AB327=1,N('Resumen'!$B$4)&gt;0),IF(AC327&lt;=N('Resumen'!$B$4),1,0),0)</f>
        <v/>
      </c>
    </row>
    <row r="328">
      <c r="A328" s="4" t="n"/>
      <c r="B328" s="5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4" t="n"/>
      <c r="N328" s="4" t="n"/>
      <c r="O328" s="4" t="n"/>
      <c r="P328" s="4" t="n"/>
      <c r="Q328" s="4" t="n"/>
      <c r="R328" s="5" t="n"/>
      <c r="S328" s="4" t="n"/>
      <c r="T328" s="5" t="n"/>
      <c r="U328" s="6" t="n"/>
      <c r="V328" s="4" t="n"/>
      <c r="W328" s="4" t="n"/>
      <c r="X328" s="7" t="n"/>
      <c r="Y328" s="8">
        <f>COUNTIF(H328:Q328,"No")</f>
        <v/>
      </c>
      <c r="Z328" s="8">
        <f>IF(COUNTA(A328:G328)=0,0,10-COUNTA(H328:Q328))</f>
        <v/>
      </c>
      <c r="AA328" s="8">
        <f>AND(ISNUMBER(B328),D328="Solicitud de cotización",Y328=0,Z328=0)</f>
        <v/>
      </c>
      <c r="AB328" s="8">
        <f>IF(AND(ISNUMBER(B328),ISNUMBER(T328)),IF(T328&gt;=B328,1,0),0)</f>
        <v/>
      </c>
      <c r="AC328" s="9">
        <f>IF(AB328=1,(T328-B328)*24,0)</f>
        <v/>
      </c>
      <c r="AD328" s="9">
        <f>IF(AND(AB328=1,ISNUMBER(R328)),IF(R328&gt;B328,(MIN(R328,T328)-B328)*24,0),0)</f>
        <v/>
      </c>
      <c r="AE328" s="9">
        <f>AC328-AD328</f>
        <v/>
      </c>
      <c r="AF328" s="8">
        <f>IF(AND(AB328=1,N('Resumen'!$B$4)&gt;0),IF(AC328&lt;=N('Resumen'!$B$4),1,0),0)</f>
        <v/>
      </c>
    </row>
    <row r="329">
      <c r="A329" s="4" t="n"/>
      <c r="B329" s="5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4" t="n"/>
      <c r="N329" s="4" t="n"/>
      <c r="O329" s="4" t="n"/>
      <c r="P329" s="4" t="n"/>
      <c r="Q329" s="4" t="n"/>
      <c r="R329" s="5" t="n"/>
      <c r="S329" s="4" t="n"/>
      <c r="T329" s="5" t="n"/>
      <c r="U329" s="6" t="n"/>
      <c r="V329" s="4" t="n"/>
      <c r="W329" s="4" t="n"/>
      <c r="X329" s="7" t="n"/>
      <c r="Y329" s="8">
        <f>COUNTIF(H329:Q329,"No")</f>
        <v/>
      </c>
      <c r="Z329" s="8">
        <f>IF(COUNTA(A329:G329)=0,0,10-COUNTA(H329:Q329))</f>
        <v/>
      </c>
      <c r="AA329" s="8">
        <f>AND(ISNUMBER(B329),D329="Solicitud de cotización",Y329=0,Z329=0)</f>
        <v/>
      </c>
      <c r="AB329" s="8">
        <f>IF(AND(ISNUMBER(B329),ISNUMBER(T329)),IF(T329&gt;=B329,1,0),0)</f>
        <v/>
      </c>
      <c r="AC329" s="9">
        <f>IF(AB329=1,(T329-B329)*24,0)</f>
        <v/>
      </c>
      <c r="AD329" s="9">
        <f>IF(AND(AB329=1,ISNUMBER(R329)),IF(R329&gt;B329,(MIN(R329,T329)-B329)*24,0),0)</f>
        <v/>
      </c>
      <c r="AE329" s="9">
        <f>AC329-AD329</f>
        <v/>
      </c>
      <c r="AF329" s="8">
        <f>IF(AND(AB329=1,N('Resumen'!$B$4)&gt;0),IF(AC329&lt;=N('Resumen'!$B$4),1,0),0)</f>
        <v/>
      </c>
    </row>
    <row r="330">
      <c r="A330" s="4" t="n"/>
      <c r="B330" s="5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4" t="n"/>
      <c r="N330" s="4" t="n"/>
      <c r="O330" s="4" t="n"/>
      <c r="P330" s="4" t="n"/>
      <c r="Q330" s="4" t="n"/>
      <c r="R330" s="5" t="n"/>
      <c r="S330" s="4" t="n"/>
      <c r="T330" s="5" t="n"/>
      <c r="U330" s="6" t="n"/>
      <c r="V330" s="4" t="n"/>
      <c r="W330" s="4" t="n"/>
      <c r="X330" s="7" t="n"/>
      <c r="Y330" s="8">
        <f>COUNTIF(H330:Q330,"No")</f>
        <v/>
      </c>
      <c r="Z330" s="8">
        <f>IF(COUNTA(A330:G330)=0,0,10-COUNTA(H330:Q330))</f>
        <v/>
      </c>
      <c r="AA330" s="8">
        <f>AND(ISNUMBER(B330),D330="Solicitud de cotización",Y330=0,Z330=0)</f>
        <v/>
      </c>
      <c r="AB330" s="8">
        <f>IF(AND(ISNUMBER(B330),ISNUMBER(T330)),IF(T330&gt;=B330,1,0),0)</f>
        <v/>
      </c>
      <c r="AC330" s="9">
        <f>IF(AB330=1,(T330-B330)*24,0)</f>
        <v/>
      </c>
      <c r="AD330" s="9">
        <f>IF(AND(AB330=1,ISNUMBER(R330)),IF(R330&gt;B330,(MIN(R330,T330)-B330)*24,0),0)</f>
        <v/>
      </c>
      <c r="AE330" s="9">
        <f>AC330-AD330</f>
        <v/>
      </c>
      <c r="AF330" s="8">
        <f>IF(AND(AB330=1,N('Resumen'!$B$4)&gt;0),IF(AC330&lt;=N('Resumen'!$B$4),1,0),0)</f>
        <v/>
      </c>
    </row>
    <row r="331">
      <c r="A331" s="4" t="n"/>
      <c r="B331" s="5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4" t="n"/>
      <c r="N331" s="4" t="n"/>
      <c r="O331" s="4" t="n"/>
      <c r="P331" s="4" t="n"/>
      <c r="Q331" s="4" t="n"/>
      <c r="R331" s="5" t="n"/>
      <c r="S331" s="4" t="n"/>
      <c r="T331" s="5" t="n"/>
      <c r="U331" s="6" t="n"/>
      <c r="V331" s="4" t="n"/>
      <c r="W331" s="4" t="n"/>
      <c r="X331" s="7" t="n"/>
      <c r="Y331" s="8">
        <f>COUNTIF(H331:Q331,"No")</f>
        <v/>
      </c>
      <c r="Z331" s="8">
        <f>IF(COUNTA(A331:G331)=0,0,10-COUNTA(H331:Q331))</f>
        <v/>
      </c>
      <c r="AA331" s="8">
        <f>AND(ISNUMBER(B331),D331="Solicitud de cotización",Y331=0,Z331=0)</f>
        <v/>
      </c>
      <c r="AB331" s="8">
        <f>IF(AND(ISNUMBER(B331),ISNUMBER(T331)),IF(T331&gt;=B331,1,0),0)</f>
        <v/>
      </c>
      <c r="AC331" s="9">
        <f>IF(AB331=1,(T331-B331)*24,0)</f>
        <v/>
      </c>
      <c r="AD331" s="9">
        <f>IF(AND(AB331=1,ISNUMBER(R331)),IF(R331&gt;B331,(MIN(R331,T331)-B331)*24,0),0)</f>
        <v/>
      </c>
      <c r="AE331" s="9">
        <f>AC331-AD331</f>
        <v/>
      </c>
      <c r="AF331" s="8">
        <f>IF(AND(AB331=1,N('Resumen'!$B$4)&gt;0),IF(AC331&lt;=N('Resumen'!$B$4),1,0),0)</f>
        <v/>
      </c>
    </row>
    <row r="332">
      <c r="A332" s="4" t="n"/>
      <c r="B332" s="5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4" t="n"/>
      <c r="N332" s="4" t="n"/>
      <c r="O332" s="4" t="n"/>
      <c r="P332" s="4" t="n"/>
      <c r="Q332" s="4" t="n"/>
      <c r="R332" s="5" t="n"/>
      <c r="S332" s="4" t="n"/>
      <c r="T332" s="5" t="n"/>
      <c r="U332" s="6" t="n"/>
      <c r="V332" s="4" t="n"/>
      <c r="W332" s="4" t="n"/>
      <c r="X332" s="7" t="n"/>
      <c r="Y332" s="8">
        <f>COUNTIF(H332:Q332,"No")</f>
        <v/>
      </c>
      <c r="Z332" s="8">
        <f>IF(COUNTA(A332:G332)=0,0,10-COUNTA(H332:Q332))</f>
        <v/>
      </c>
      <c r="AA332" s="8">
        <f>AND(ISNUMBER(B332),D332="Solicitud de cotización",Y332=0,Z332=0)</f>
        <v/>
      </c>
      <c r="AB332" s="8">
        <f>IF(AND(ISNUMBER(B332),ISNUMBER(T332)),IF(T332&gt;=B332,1,0),0)</f>
        <v/>
      </c>
      <c r="AC332" s="9">
        <f>IF(AB332=1,(T332-B332)*24,0)</f>
        <v/>
      </c>
      <c r="AD332" s="9">
        <f>IF(AND(AB332=1,ISNUMBER(R332)),IF(R332&gt;B332,(MIN(R332,T332)-B332)*24,0),0)</f>
        <v/>
      </c>
      <c r="AE332" s="9">
        <f>AC332-AD332</f>
        <v/>
      </c>
      <c r="AF332" s="8">
        <f>IF(AND(AB332=1,N('Resumen'!$B$4)&gt;0),IF(AC332&lt;=N('Resumen'!$B$4),1,0),0)</f>
        <v/>
      </c>
    </row>
    <row r="333">
      <c r="A333" s="4" t="n"/>
      <c r="B333" s="5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4" t="n"/>
      <c r="N333" s="4" t="n"/>
      <c r="O333" s="4" t="n"/>
      <c r="P333" s="4" t="n"/>
      <c r="Q333" s="4" t="n"/>
      <c r="R333" s="5" t="n"/>
      <c r="S333" s="4" t="n"/>
      <c r="T333" s="5" t="n"/>
      <c r="U333" s="6" t="n"/>
      <c r="V333" s="4" t="n"/>
      <c r="W333" s="4" t="n"/>
      <c r="X333" s="7" t="n"/>
      <c r="Y333" s="8">
        <f>COUNTIF(H333:Q333,"No")</f>
        <v/>
      </c>
      <c r="Z333" s="8">
        <f>IF(COUNTA(A333:G333)=0,0,10-COUNTA(H333:Q333))</f>
        <v/>
      </c>
      <c r="AA333" s="8">
        <f>AND(ISNUMBER(B333),D333="Solicitud de cotización",Y333=0,Z333=0)</f>
        <v/>
      </c>
      <c r="AB333" s="8">
        <f>IF(AND(ISNUMBER(B333),ISNUMBER(T333)),IF(T333&gt;=B333,1,0),0)</f>
        <v/>
      </c>
      <c r="AC333" s="9">
        <f>IF(AB333=1,(T333-B333)*24,0)</f>
        <v/>
      </c>
      <c r="AD333" s="9">
        <f>IF(AND(AB333=1,ISNUMBER(R333)),IF(R333&gt;B333,(MIN(R333,T333)-B333)*24,0),0)</f>
        <v/>
      </c>
      <c r="AE333" s="9">
        <f>AC333-AD333</f>
        <v/>
      </c>
      <c r="AF333" s="8">
        <f>IF(AND(AB333=1,N('Resumen'!$B$4)&gt;0),IF(AC333&lt;=N('Resumen'!$B$4),1,0),0)</f>
        <v/>
      </c>
    </row>
    <row r="334">
      <c r="A334" s="4" t="n"/>
      <c r="B334" s="5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4" t="n"/>
      <c r="N334" s="4" t="n"/>
      <c r="O334" s="4" t="n"/>
      <c r="P334" s="4" t="n"/>
      <c r="Q334" s="4" t="n"/>
      <c r="R334" s="5" t="n"/>
      <c r="S334" s="4" t="n"/>
      <c r="T334" s="5" t="n"/>
      <c r="U334" s="6" t="n"/>
      <c r="V334" s="4" t="n"/>
      <c r="W334" s="4" t="n"/>
      <c r="X334" s="7" t="n"/>
      <c r="Y334" s="8">
        <f>COUNTIF(H334:Q334,"No")</f>
        <v/>
      </c>
      <c r="Z334" s="8">
        <f>IF(COUNTA(A334:G334)=0,0,10-COUNTA(H334:Q334))</f>
        <v/>
      </c>
      <c r="AA334" s="8">
        <f>AND(ISNUMBER(B334),D334="Solicitud de cotización",Y334=0,Z334=0)</f>
        <v/>
      </c>
      <c r="AB334" s="8">
        <f>IF(AND(ISNUMBER(B334),ISNUMBER(T334)),IF(T334&gt;=B334,1,0),0)</f>
        <v/>
      </c>
      <c r="AC334" s="9">
        <f>IF(AB334=1,(T334-B334)*24,0)</f>
        <v/>
      </c>
      <c r="AD334" s="9">
        <f>IF(AND(AB334=1,ISNUMBER(R334)),IF(R334&gt;B334,(MIN(R334,T334)-B334)*24,0),0)</f>
        <v/>
      </c>
      <c r="AE334" s="9">
        <f>AC334-AD334</f>
        <v/>
      </c>
      <c r="AF334" s="8">
        <f>IF(AND(AB334=1,N('Resumen'!$B$4)&gt;0),IF(AC334&lt;=N('Resumen'!$B$4),1,0),0)</f>
        <v/>
      </c>
    </row>
    <row r="335">
      <c r="A335" s="4" t="n"/>
      <c r="B335" s="5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4" t="n"/>
      <c r="N335" s="4" t="n"/>
      <c r="O335" s="4" t="n"/>
      <c r="P335" s="4" t="n"/>
      <c r="Q335" s="4" t="n"/>
      <c r="R335" s="5" t="n"/>
      <c r="S335" s="4" t="n"/>
      <c r="T335" s="5" t="n"/>
      <c r="U335" s="6" t="n"/>
      <c r="V335" s="4" t="n"/>
      <c r="W335" s="4" t="n"/>
      <c r="X335" s="7" t="n"/>
      <c r="Y335" s="8">
        <f>COUNTIF(H335:Q335,"No")</f>
        <v/>
      </c>
      <c r="Z335" s="8">
        <f>IF(COUNTA(A335:G335)=0,0,10-COUNTA(H335:Q335))</f>
        <v/>
      </c>
      <c r="AA335" s="8">
        <f>AND(ISNUMBER(B335),D335="Solicitud de cotización",Y335=0,Z335=0)</f>
        <v/>
      </c>
      <c r="AB335" s="8">
        <f>IF(AND(ISNUMBER(B335),ISNUMBER(T335)),IF(T335&gt;=B335,1,0),0)</f>
        <v/>
      </c>
      <c r="AC335" s="9">
        <f>IF(AB335=1,(T335-B335)*24,0)</f>
        <v/>
      </c>
      <c r="AD335" s="9">
        <f>IF(AND(AB335=1,ISNUMBER(R335)),IF(R335&gt;B335,(MIN(R335,T335)-B335)*24,0),0)</f>
        <v/>
      </c>
      <c r="AE335" s="9">
        <f>AC335-AD335</f>
        <v/>
      </c>
      <c r="AF335" s="8">
        <f>IF(AND(AB335=1,N('Resumen'!$B$4)&gt;0),IF(AC335&lt;=N('Resumen'!$B$4),1,0),0)</f>
        <v/>
      </c>
    </row>
    <row r="336">
      <c r="A336" s="4" t="n"/>
      <c r="B336" s="5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4" t="n"/>
      <c r="N336" s="4" t="n"/>
      <c r="O336" s="4" t="n"/>
      <c r="P336" s="4" t="n"/>
      <c r="Q336" s="4" t="n"/>
      <c r="R336" s="5" t="n"/>
      <c r="S336" s="4" t="n"/>
      <c r="T336" s="5" t="n"/>
      <c r="U336" s="6" t="n"/>
      <c r="V336" s="4" t="n"/>
      <c r="W336" s="4" t="n"/>
      <c r="X336" s="7" t="n"/>
      <c r="Y336" s="8">
        <f>COUNTIF(H336:Q336,"No")</f>
        <v/>
      </c>
      <c r="Z336" s="8">
        <f>IF(COUNTA(A336:G336)=0,0,10-COUNTA(H336:Q336))</f>
        <v/>
      </c>
      <c r="AA336" s="8">
        <f>AND(ISNUMBER(B336),D336="Solicitud de cotización",Y336=0,Z336=0)</f>
        <v/>
      </c>
      <c r="AB336" s="8">
        <f>IF(AND(ISNUMBER(B336),ISNUMBER(T336)),IF(T336&gt;=B336,1,0),0)</f>
        <v/>
      </c>
      <c r="AC336" s="9">
        <f>IF(AB336=1,(T336-B336)*24,0)</f>
        <v/>
      </c>
      <c r="AD336" s="9">
        <f>IF(AND(AB336=1,ISNUMBER(R336)),IF(R336&gt;B336,(MIN(R336,T336)-B336)*24,0),0)</f>
        <v/>
      </c>
      <c r="AE336" s="9">
        <f>AC336-AD336</f>
        <v/>
      </c>
      <c r="AF336" s="8">
        <f>IF(AND(AB336=1,N('Resumen'!$B$4)&gt;0),IF(AC336&lt;=N('Resumen'!$B$4),1,0),0)</f>
        <v/>
      </c>
    </row>
    <row r="337">
      <c r="A337" s="4" t="n"/>
      <c r="B337" s="5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4" t="n"/>
      <c r="N337" s="4" t="n"/>
      <c r="O337" s="4" t="n"/>
      <c r="P337" s="4" t="n"/>
      <c r="Q337" s="4" t="n"/>
      <c r="R337" s="5" t="n"/>
      <c r="S337" s="4" t="n"/>
      <c r="T337" s="5" t="n"/>
      <c r="U337" s="6" t="n"/>
      <c r="V337" s="4" t="n"/>
      <c r="W337" s="4" t="n"/>
      <c r="X337" s="7" t="n"/>
      <c r="Y337" s="8">
        <f>COUNTIF(H337:Q337,"No")</f>
        <v/>
      </c>
      <c r="Z337" s="8">
        <f>IF(COUNTA(A337:G337)=0,0,10-COUNTA(H337:Q337))</f>
        <v/>
      </c>
      <c r="AA337" s="8">
        <f>AND(ISNUMBER(B337),D337="Solicitud de cotización",Y337=0,Z337=0)</f>
        <v/>
      </c>
      <c r="AB337" s="8">
        <f>IF(AND(ISNUMBER(B337),ISNUMBER(T337)),IF(T337&gt;=B337,1,0),0)</f>
        <v/>
      </c>
      <c r="AC337" s="9">
        <f>IF(AB337=1,(T337-B337)*24,0)</f>
        <v/>
      </c>
      <c r="AD337" s="9">
        <f>IF(AND(AB337=1,ISNUMBER(R337)),IF(R337&gt;B337,(MIN(R337,T337)-B337)*24,0),0)</f>
        <v/>
      </c>
      <c r="AE337" s="9">
        <f>AC337-AD337</f>
        <v/>
      </c>
      <c r="AF337" s="8">
        <f>IF(AND(AB337=1,N('Resumen'!$B$4)&gt;0),IF(AC337&lt;=N('Resumen'!$B$4),1,0),0)</f>
        <v/>
      </c>
    </row>
    <row r="338">
      <c r="A338" s="4" t="n"/>
      <c r="B338" s="5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4" t="n"/>
      <c r="N338" s="4" t="n"/>
      <c r="O338" s="4" t="n"/>
      <c r="P338" s="4" t="n"/>
      <c r="Q338" s="4" t="n"/>
      <c r="R338" s="5" t="n"/>
      <c r="S338" s="4" t="n"/>
      <c r="T338" s="5" t="n"/>
      <c r="U338" s="6" t="n"/>
      <c r="V338" s="4" t="n"/>
      <c r="W338" s="4" t="n"/>
      <c r="X338" s="7" t="n"/>
      <c r="Y338" s="8">
        <f>COUNTIF(H338:Q338,"No")</f>
        <v/>
      </c>
      <c r="Z338" s="8">
        <f>IF(COUNTA(A338:G338)=0,0,10-COUNTA(H338:Q338))</f>
        <v/>
      </c>
      <c r="AA338" s="8">
        <f>AND(ISNUMBER(B338),D338="Solicitud de cotización",Y338=0,Z338=0)</f>
        <v/>
      </c>
      <c r="AB338" s="8">
        <f>IF(AND(ISNUMBER(B338),ISNUMBER(T338)),IF(T338&gt;=B338,1,0),0)</f>
        <v/>
      </c>
      <c r="AC338" s="9">
        <f>IF(AB338=1,(T338-B338)*24,0)</f>
        <v/>
      </c>
      <c r="AD338" s="9">
        <f>IF(AND(AB338=1,ISNUMBER(R338)),IF(R338&gt;B338,(MIN(R338,T338)-B338)*24,0),0)</f>
        <v/>
      </c>
      <c r="AE338" s="9">
        <f>AC338-AD338</f>
        <v/>
      </c>
      <c r="AF338" s="8">
        <f>IF(AND(AB338=1,N('Resumen'!$B$4)&gt;0),IF(AC338&lt;=N('Resumen'!$B$4),1,0),0)</f>
        <v/>
      </c>
    </row>
    <row r="339">
      <c r="A339" s="4" t="n"/>
      <c r="B339" s="5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4" t="n"/>
      <c r="N339" s="4" t="n"/>
      <c r="O339" s="4" t="n"/>
      <c r="P339" s="4" t="n"/>
      <c r="Q339" s="4" t="n"/>
      <c r="R339" s="5" t="n"/>
      <c r="S339" s="4" t="n"/>
      <c r="T339" s="5" t="n"/>
      <c r="U339" s="6" t="n"/>
      <c r="V339" s="4" t="n"/>
      <c r="W339" s="4" t="n"/>
      <c r="X339" s="7" t="n"/>
      <c r="Y339" s="8">
        <f>COUNTIF(H339:Q339,"No")</f>
        <v/>
      </c>
      <c r="Z339" s="8">
        <f>IF(COUNTA(A339:G339)=0,0,10-COUNTA(H339:Q339))</f>
        <v/>
      </c>
      <c r="AA339" s="8">
        <f>AND(ISNUMBER(B339),D339="Solicitud de cotización",Y339=0,Z339=0)</f>
        <v/>
      </c>
      <c r="AB339" s="8">
        <f>IF(AND(ISNUMBER(B339),ISNUMBER(T339)),IF(T339&gt;=B339,1,0),0)</f>
        <v/>
      </c>
      <c r="AC339" s="9">
        <f>IF(AB339=1,(T339-B339)*24,0)</f>
        <v/>
      </c>
      <c r="AD339" s="9">
        <f>IF(AND(AB339=1,ISNUMBER(R339)),IF(R339&gt;B339,(MIN(R339,T339)-B339)*24,0),0)</f>
        <v/>
      </c>
      <c r="AE339" s="9">
        <f>AC339-AD339</f>
        <v/>
      </c>
      <c r="AF339" s="8">
        <f>IF(AND(AB339=1,N('Resumen'!$B$4)&gt;0),IF(AC339&lt;=N('Resumen'!$B$4),1,0),0)</f>
        <v/>
      </c>
    </row>
    <row r="340">
      <c r="A340" s="4" t="n"/>
      <c r="B340" s="5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4" t="n"/>
      <c r="N340" s="4" t="n"/>
      <c r="O340" s="4" t="n"/>
      <c r="P340" s="4" t="n"/>
      <c r="Q340" s="4" t="n"/>
      <c r="R340" s="5" t="n"/>
      <c r="S340" s="4" t="n"/>
      <c r="T340" s="5" t="n"/>
      <c r="U340" s="6" t="n"/>
      <c r="V340" s="4" t="n"/>
      <c r="W340" s="4" t="n"/>
      <c r="X340" s="7" t="n"/>
      <c r="Y340" s="8">
        <f>COUNTIF(H340:Q340,"No")</f>
        <v/>
      </c>
      <c r="Z340" s="8">
        <f>IF(COUNTA(A340:G340)=0,0,10-COUNTA(H340:Q340))</f>
        <v/>
      </c>
      <c r="AA340" s="8">
        <f>AND(ISNUMBER(B340),D340="Solicitud de cotización",Y340=0,Z340=0)</f>
        <v/>
      </c>
      <c r="AB340" s="8">
        <f>IF(AND(ISNUMBER(B340),ISNUMBER(T340)),IF(T340&gt;=B340,1,0),0)</f>
        <v/>
      </c>
      <c r="AC340" s="9">
        <f>IF(AB340=1,(T340-B340)*24,0)</f>
        <v/>
      </c>
      <c r="AD340" s="9">
        <f>IF(AND(AB340=1,ISNUMBER(R340)),IF(R340&gt;B340,(MIN(R340,T340)-B340)*24,0),0)</f>
        <v/>
      </c>
      <c r="AE340" s="9">
        <f>AC340-AD340</f>
        <v/>
      </c>
      <c r="AF340" s="8">
        <f>IF(AND(AB340=1,N('Resumen'!$B$4)&gt;0),IF(AC340&lt;=N('Resumen'!$B$4),1,0),0)</f>
        <v/>
      </c>
    </row>
    <row r="341">
      <c r="A341" s="4" t="n"/>
      <c r="B341" s="5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4" t="n"/>
      <c r="N341" s="4" t="n"/>
      <c r="O341" s="4" t="n"/>
      <c r="P341" s="4" t="n"/>
      <c r="Q341" s="4" t="n"/>
      <c r="R341" s="5" t="n"/>
      <c r="S341" s="4" t="n"/>
      <c r="T341" s="5" t="n"/>
      <c r="U341" s="6" t="n"/>
      <c r="V341" s="4" t="n"/>
      <c r="W341" s="4" t="n"/>
      <c r="X341" s="7" t="n"/>
      <c r="Y341" s="8">
        <f>COUNTIF(H341:Q341,"No")</f>
        <v/>
      </c>
      <c r="Z341" s="8">
        <f>IF(COUNTA(A341:G341)=0,0,10-COUNTA(H341:Q341))</f>
        <v/>
      </c>
      <c r="AA341" s="8">
        <f>AND(ISNUMBER(B341),D341="Solicitud de cotización",Y341=0,Z341=0)</f>
        <v/>
      </c>
      <c r="AB341" s="8">
        <f>IF(AND(ISNUMBER(B341),ISNUMBER(T341)),IF(T341&gt;=B341,1,0),0)</f>
        <v/>
      </c>
      <c r="AC341" s="9">
        <f>IF(AB341=1,(T341-B341)*24,0)</f>
        <v/>
      </c>
      <c r="AD341" s="9">
        <f>IF(AND(AB341=1,ISNUMBER(R341)),IF(R341&gt;B341,(MIN(R341,T341)-B341)*24,0),0)</f>
        <v/>
      </c>
      <c r="AE341" s="9">
        <f>AC341-AD341</f>
        <v/>
      </c>
      <c r="AF341" s="8">
        <f>IF(AND(AB341=1,N('Resumen'!$B$4)&gt;0),IF(AC341&lt;=N('Resumen'!$B$4),1,0),0)</f>
        <v/>
      </c>
    </row>
    <row r="342">
      <c r="A342" s="4" t="n"/>
      <c r="B342" s="5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4" t="n"/>
      <c r="N342" s="4" t="n"/>
      <c r="O342" s="4" t="n"/>
      <c r="P342" s="4" t="n"/>
      <c r="Q342" s="4" t="n"/>
      <c r="R342" s="5" t="n"/>
      <c r="S342" s="4" t="n"/>
      <c r="T342" s="5" t="n"/>
      <c r="U342" s="6" t="n"/>
      <c r="V342" s="4" t="n"/>
      <c r="W342" s="4" t="n"/>
      <c r="X342" s="7" t="n"/>
      <c r="Y342" s="8">
        <f>COUNTIF(H342:Q342,"No")</f>
        <v/>
      </c>
      <c r="Z342" s="8">
        <f>IF(COUNTA(A342:G342)=0,0,10-COUNTA(H342:Q342))</f>
        <v/>
      </c>
      <c r="AA342" s="8">
        <f>AND(ISNUMBER(B342),D342="Solicitud de cotización",Y342=0,Z342=0)</f>
        <v/>
      </c>
      <c r="AB342" s="8">
        <f>IF(AND(ISNUMBER(B342),ISNUMBER(T342)),IF(T342&gt;=B342,1,0),0)</f>
        <v/>
      </c>
      <c r="AC342" s="9">
        <f>IF(AB342=1,(T342-B342)*24,0)</f>
        <v/>
      </c>
      <c r="AD342" s="9">
        <f>IF(AND(AB342=1,ISNUMBER(R342)),IF(R342&gt;B342,(MIN(R342,T342)-B342)*24,0),0)</f>
        <v/>
      </c>
      <c r="AE342" s="9">
        <f>AC342-AD342</f>
        <v/>
      </c>
      <c r="AF342" s="8">
        <f>IF(AND(AB342=1,N('Resumen'!$B$4)&gt;0),IF(AC342&lt;=N('Resumen'!$B$4),1,0),0)</f>
        <v/>
      </c>
    </row>
    <row r="343">
      <c r="A343" s="4" t="n"/>
      <c r="B343" s="5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4" t="n"/>
      <c r="N343" s="4" t="n"/>
      <c r="O343" s="4" t="n"/>
      <c r="P343" s="4" t="n"/>
      <c r="Q343" s="4" t="n"/>
      <c r="R343" s="5" t="n"/>
      <c r="S343" s="4" t="n"/>
      <c r="T343" s="5" t="n"/>
      <c r="U343" s="6" t="n"/>
      <c r="V343" s="4" t="n"/>
      <c r="W343" s="4" t="n"/>
      <c r="X343" s="7" t="n"/>
      <c r="Y343" s="8">
        <f>COUNTIF(H343:Q343,"No")</f>
        <v/>
      </c>
      <c r="Z343" s="8">
        <f>IF(COUNTA(A343:G343)=0,0,10-COUNTA(H343:Q343))</f>
        <v/>
      </c>
      <c r="AA343" s="8">
        <f>AND(ISNUMBER(B343),D343="Solicitud de cotización",Y343=0,Z343=0)</f>
        <v/>
      </c>
      <c r="AB343" s="8">
        <f>IF(AND(ISNUMBER(B343),ISNUMBER(T343)),IF(T343&gt;=B343,1,0),0)</f>
        <v/>
      </c>
      <c r="AC343" s="9">
        <f>IF(AB343=1,(T343-B343)*24,0)</f>
        <v/>
      </c>
      <c r="AD343" s="9">
        <f>IF(AND(AB343=1,ISNUMBER(R343)),IF(R343&gt;B343,(MIN(R343,T343)-B343)*24,0),0)</f>
        <v/>
      </c>
      <c r="AE343" s="9">
        <f>AC343-AD343</f>
        <v/>
      </c>
      <c r="AF343" s="8">
        <f>IF(AND(AB343=1,N('Resumen'!$B$4)&gt;0),IF(AC343&lt;=N('Resumen'!$B$4),1,0),0)</f>
        <v/>
      </c>
    </row>
    <row r="344">
      <c r="A344" s="4" t="n"/>
      <c r="B344" s="5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4" t="n"/>
      <c r="N344" s="4" t="n"/>
      <c r="O344" s="4" t="n"/>
      <c r="P344" s="4" t="n"/>
      <c r="Q344" s="4" t="n"/>
      <c r="R344" s="5" t="n"/>
      <c r="S344" s="4" t="n"/>
      <c r="T344" s="5" t="n"/>
      <c r="U344" s="6" t="n"/>
      <c r="V344" s="4" t="n"/>
      <c r="W344" s="4" t="n"/>
      <c r="X344" s="7" t="n"/>
      <c r="Y344" s="8">
        <f>COUNTIF(H344:Q344,"No")</f>
        <v/>
      </c>
      <c r="Z344" s="8">
        <f>IF(COUNTA(A344:G344)=0,0,10-COUNTA(H344:Q344))</f>
        <v/>
      </c>
      <c r="AA344" s="8">
        <f>AND(ISNUMBER(B344),D344="Solicitud de cotización",Y344=0,Z344=0)</f>
        <v/>
      </c>
      <c r="AB344" s="8">
        <f>IF(AND(ISNUMBER(B344),ISNUMBER(T344)),IF(T344&gt;=B344,1,0),0)</f>
        <v/>
      </c>
      <c r="AC344" s="9">
        <f>IF(AB344=1,(T344-B344)*24,0)</f>
        <v/>
      </c>
      <c r="AD344" s="9">
        <f>IF(AND(AB344=1,ISNUMBER(R344)),IF(R344&gt;B344,(MIN(R344,T344)-B344)*24,0),0)</f>
        <v/>
      </c>
      <c r="AE344" s="9">
        <f>AC344-AD344</f>
        <v/>
      </c>
      <c r="AF344" s="8">
        <f>IF(AND(AB344=1,N('Resumen'!$B$4)&gt;0),IF(AC344&lt;=N('Resumen'!$B$4),1,0),0)</f>
        <v/>
      </c>
    </row>
    <row r="345">
      <c r="A345" s="4" t="n"/>
      <c r="B345" s="5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4" t="n"/>
      <c r="N345" s="4" t="n"/>
      <c r="O345" s="4" t="n"/>
      <c r="P345" s="4" t="n"/>
      <c r="Q345" s="4" t="n"/>
      <c r="R345" s="5" t="n"/>
      <c r="S345" s="4" t="n"/>
      <c r="T345" s="5" t="n"/>
      <c r="U345" s="6" t="n"/>
      <c r="V345" s="4" t="n"/>
      <c r="W345" s="4" t="n"/>
      <c r="X345" s="7" t="n"/>
      <c r="Y345" s="8">
        <f>COUNTIF(H345:Q345,"No")</f>
        <v/>
      </c>
      <c r="Z345" s="8">
        <f>IF(COUNTA(A345:G345)=0,0,10-COUNTA(H345:Q345))</f>
        <v/>
      </c>
      <c r="AA345" s="8">
        <f>AND(ISNUMBER(B345),D345="Solicitud de cotización",Y345=0,Z345=0)</f>
        <v/>
      </c>
      <c r="AB345" s="8">
        <f>IF(AND(ISNUMBER(B345),ISNUMBER(T345)),IF(T345&gt;=B345,1,0),0)</f>
        <v/>
      </c>
      <c r="AC345" s="9">
        <f>IF(AB345=1,(T345-B345)*24,0)</f>
        <v/>
      </c>
      <c r="AD345" s="9">
        <f>IF(AND(AB345=1,ISNUMBER(R345)),IF(R345&gt;B345,(MIN(R345,T345)-B345)*24,0),0)</f>
        <v/>
      </c>
      <c r="AE345" s="9">
        <f>AC345-AD345</f>
        <v/>
      </c>
      <c r="AF345" s="8">
        <f>IF(AND(AB345=1,N('Resumen'!$B$4)&gt;0),IF(AC345&lt;=N('Resumen'!$B$4),1,0),0)</f>
        <v/>
      </c>
    </row>
    <row r="346">
      <c r="A346" s="4" t="n"/>
      <c r="B346" s="5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4" t="n"/>
      <c r="N346" s="4" t="n"/>
      <c r="O346" s="4" t="n"/>
      <c r="P346" s="4" t="n"/>
      <c r="Q346" s="4" t="n"/>
      <c r="R346" s="5" t="n"/>
      <c r="S346" s="4" t="n"/>
      <c r="T346" s="5" t="n"/>
      <c r="U346" s="6" t="n"/>
      <c r="V346" s="4" t="n"/>
      <c r="W346" s="4" t="n"/>
      <c r="X346" s="7" t="n"/>
      <c r="Y346" s="8">
        <f>COUNTIF(H346:Q346,"No")</f>
        <v/>
      </c>
      <c r="Z346" s="8">
        <f>IF(COUNTA(A346:G346)=0,0,10-COUNTA(H346:Q346))</f>
        <v/>
      </c>
      <c r="AA346" s="8">
        <f>AND(ISNUMBER(B346),D346="Solicitud de cotización",Y346=0,Z346=0)</f>
        <v/>
      </c>
      <c r="AB346" s="8">
        <f>IF(AND(ISNUMBER(B346),ISNUMBER(T346)),IF(T346&gt;=B346,1,0),0)</f>
        <v/>
      </c>
      <c r="AC346" s="9">
        <f>IF(AB346=1,(T346-B346)*24,0)</f>
        <v/>
      </c>
      <c r="AD346" s="9">
        <f>IF(AND(AB346=1,ISNUMBER(R346)),IF(R346&gt;B346,(MIN(R346,T346)-B346)*24,0),0)</f>
        <v/>
      </c>
      <c r="AE346" s="9">
        <f>AC346-AD346</f>
        <v/>
      </c>
      <c r="AF346" s="8">
        <f>IF(AND(AB346=1,N('Resumen'!$B$4)&gt;0),IF(AC346&lt;=N('Resumen'!$B$4),1,0),0)</f>
        <v/>
      </c>
    </row>
    <row r="347">
      <c r="A347" s="4" t="n"/>
      <c r="B347" s="5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4" t="n"/>
      <c r="N347" s="4" t="n"/>
      <c r="O347" s="4" t="n"/>
      <c r="P347" s="4" t="n"/>
      <c r="Q347" s="4" t="n"/>
      <c r="R347" s="5" t="n"/>
      <c r="S347" s="4" t="n"/>
      <c r="T347" s="5" t="n"/>
      <c r="U347" s="6" t="n"/>
      <c r="V347" s="4" t="n"/>
      <c r="W347" s="4" t="n"/>
      <c r="X347" s="7" t="n"/>
      <c r="Y347" s="8">
        <f>COUNTIF(H347:Q347,"No")</f>
        <v/>
      </c>
      <c r="Z347" s="8">
        <f>IF(COUNTA(A347:G347)=0,0,10-COUNTA(H347:Q347))</f>
        <v/>
      </c>
      <c r="AA347" s="8">
        <f>AND(ISNUMBER(B347),D347="Solicitud de cotización",Y347=0,Z347=0)</f>
        <v/>
      </c>
      <c r="AB347" s="8">
        <f>IF(AND(ISNUMBER(B347),ISNUMBER(T347)),IF(T347&gt;=B347,1,0),0)</f>
        <v/>
      </c>
      <c r="AC347" s="9">
        <f>IF(AB347=1,(T347-B347)*24,0)</f>
        <v/>
      </c>
      <c r="AD347" s="9">
        <f>IF(AND(AB347=1,ISNUMBER(R347)),IF(R347&gt;B347,(MIN(R347,T347)-B347)*24,0),0)</f>
        <v/>
      </c>
      <c r="AE347" s="9">
        <f>AC347-AD347</f>
        <v/>
      </c>
      <c r="AF347" s="8">
        <f>IF(AND(AB347=1,N('Resumen'!$B$4)&gt;0),IF(AC347&lt;=N('Resumen'!$B$4),1,0),0)</f>
        <v/>
      </c>
    </row>
    <row r="348">
      <c r="A348" s="4" t="n"/>
      <c r="B348" s="5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4" t="n"/>
      <c r="N348" s="4" t="n"/>
      <c r="O348" s="4" t="n"/>
      <c r="P348" s="4" t="n"/>
      <c r="Q348" s="4" t="n"/>
      <c r="R348" s="5" t="n"/>
      <c r="S348" s="4" t="n"/>
      <c r="T348" s="5" t="n"/>
      <c r="U348" s="6" t="n"/>
      <c r="V348" s="4" t="n"/>
      <c r="W348" s="4" t="n"/>
      <c r="X348" s="7" t="n"/>
      <c r="Y348" s="8">
        <f>COUNTIF(H348:Q348,"No")</f>
        <v/>
      </c>
      <c r="Z348" s="8">
        <f>IF(COUNTA(A348:G348)=0,0,10-COUNTA(H348:Q348))</f>
        <v/>
      </c>
      <c r="AA348" s="8">
        <f>AND(ISNUMBER(B348),D348="Solicitud de cotización",Y348=0,Z348=0)</f>
        <v/>
      </c>
      <c r="AB348" s="8">
        <f>IF(AND(ISNUMBER(B348),ISNUMBER(T348)),IF(T348&gt;=B348,1,0),0)</f>
        <v/>
      </c>
      <c r="AC348" s="9">
        <f>IF(AB348=1,(T348-B348)*24,0)</f>
        <v/>
      </c>
      <c r="AD348" s="9">
        <f>IF(AND(AB348=1,ISNUMBER(R348)),IF(R348&gt;B348,(MIN(R348,T348)-B348)*24,0),0)</f>
        <v/>
      </c>
      <c r="AE348" s="9">
        <f>AC348-AD348</f>
        <v/>
      </c>
      <c r="AF348" s="8">
        <f>IF(AND(AB348=1,N('Resumen'!$B$4)&gt;0),IF(AC348&lt;=N('Resumen'!$B$4),1,0),0)</f>
        <v/>
      </c>
    </row>
    <row r="349">
      <c r="A349" s="4" t="n"/>
      <c r="B349" s="5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4" t="n"/>
      <c r="N349" s="4" t="n"/>
      <c r="O349" s="4" t="n"/>
      <c r="P349" s="4" t="n"/>
      <c r="Q349" s="4" t="n"/>
      <c r="R349" s="5" t="n"/>
      <c r="S349" s="4" t="n"/>
      <c r="T349" s="5" t="n"/>
      <c r="U349" s="6" t="n"/>
      <c r="V349" s="4" t="n"/>
      <c r="W349" s="4" t="n"/>
      <c r="X349" s="7" t="n"/>
      <c r="Y349" s="8">
        <f>COUNTIF(H349:Q349,"No")</f>
        <v/>
      </c>
      <c r="Z349" s="8">
        <f>IF(COUNTA(A349:G349)=0,0,10-COUNTA(H349:Q349))</f>
        <v/>
      </c>
      <c r="AA349" s="8">
        <f>AND(ISNUMBER(B349),D349="Solicitud de cotización",Y349=0,Z349=0)</f>
        <v/>
      </c>
      <c r="AB349" s="8">
        <f>IF(AND(ISNUMBER(B349),ISNUMBER(T349)),IF(T349&gt;=B349,1,0),0)</f>
        <v/>
      </c>
      <c r="AC349" s="9">
        <f>IF(AB349=1,(T349-B349)*24,0)</f>
        <v/>
      </c>
      <c r="AD349" s="9">
        <f>IF(AND(AB349=1,ISNUMBER(R349)),IF(R349&gt;B349,(MIN(R349,T349)-B349)*24,0),0)</f>
        <v/>
      </c>
      <c r="AE349" s="9">
        <f>AC349-AD349</f>
        <v/>
      </c>
      <c r="AF349" s="8">
        <f>IF(AND(AB349=1,N('Resumen'!$B$4)&gt;0),IF(AC349&lt;=N('Resumen'!$B$4),1,0),0)</f>
        <v/>
      </c>
    </row>
    <row r="350">
      <c r="A350" s="4" t="n"/>
      <c r="B350" s="5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4" t="n"/>
      <c r="N350" s="4" t="n"/>
      <c r="O350" s="4" t="n"/>
      <c r="P350" s="4" t="n"/>
      <c r="Q350" s="4" t="n"/>
      <c r="R350" s="5" t="n"/>
      <c r="S350" s="4" t="n"/>
      <c r="T350" s="5" t="n"/>
      <c r="U350" s="6" t="n"/>
      <c r="V350" s="4" t="n"/>
      <c r="W350" s="4" t="n"/>
      <c r="X350" s="7" t="n"/>
      <c r="Y350" s="8">
        <f>COUNTIF(H350:Q350,"No")</f>
        <v/>
      </c>
      <c r="Z350" s="8">
        <f>IF(COUNTA(A350:G350)=0,0,10-COUNTA(H350:Q350))</f>
        <v/>
      </c>
      <c r="AA350" s="8">
        <f>AND(ISNUMBER(B350),D350="Solicitud de cotización",Y350=0,Z350=0)</f>
        <v/>
      </c>
      <c r="AB350" s="8">
        <f>IF(AND(ISNUMBER(B350),ISNUMBER(T350)),IF(T350&gt;=B350,1,0),0)</f>
        <v/>
      </c>
      <c r="AC350" s="9">
        <f>IF(AB350=1,(T350-B350)*24,0)</f>
        <v/>
      </c>
      <c r="AD350" s="9">
        <f>IF(AND(AB350=1,ISNUMBER(R350)),IF(R350&gt;B350,(MIN(R350,T350)-B350)*24,0),0)</f>
        <v/>
      </c>
      <c r="AE350" s="9">
        <f>AC350-AD350</f>
        <v/>
      </c>
      <c r="AF350" s="8">
        <f>IF(AND(AB350=1,N('Resumen'!$B$4)&gt;0),IF(AC350&lt;=N('Resumen'!$B$4),1,0),0)</f>
        <v/>
      </c>
    </row>
    <row r="351">
      <c r="A351" s="4" t="n"/>
      <c r="B351" s="5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4" t="n"/>
      <c r="N351" s="4" t="n"/>
      <c r="O351" s="4" t="n"/>
      <c r="P351" s="4" t="n"/>
      <c r="Q351" s="4" t="n"/>
      <c r="R351" s="5" t="n"/>
      <c r="S351" s="4" t="n"/>
      <c r="T351" s="5" t="n"/>
      <c r="U351" s="6" t="n"/>
      <c r="V351" s="4" t="n"/>
      <c r="W351" s="4" t="n"/>
      <c r="X351" s="7" t="n"/>
      <c r="Y351" s="8">
        <f>COUNTIF(H351:Q351,"No")</f>
        <v/>
      </c>
      <c r="Z351" s="8">
        <f>IF(COUNTA(A351:G351)=0,0,10-COUNTA(H351:Q351))</f>
        <v/>
      </c>
      <c r="AA351" s="8">
        <f>AND(ISNUMBER(B351),D351="Solicitud de cotización",Y351=0,Z351=0)</f>
        <v/>
      </c>
      <c r="AB351" s="8">
        <f>IF(AND(ISNUMBER(B351),ISNUMBER(T351)),IF(T351&gt;=B351,1,0),0)</f>
        <v/>
      </c>
      <c r="AC351" s="9">
        <f>IF(AB351=1,(T351-B351)*24,0)</f>
        <v/>
      </c>
      <c r="AD351" s="9">
        <f>IF(AND(AB351=1,ISNUMBER(R351)),IF(R351&gt;B351,(MIN(R351,T351)-B351)*24,0),0)</f>
        <v/>
      </c>
      <c r="AE351" s="9">
        <f>AC351-AD351</f>
        <v/>
      </c>
      <c r="AF351" s="8">
        <f>IF(AND(AB351=1,N('Resumen'!$B$4)&gt;0),IF(AC351&lt;=N('Resumen'!$B$4),1,0),0)</f>
        <v/>
      </c>
    </row>
    <row r="352">
      <c r="A352" s="4" t="n"/>
      <c r="B352" s="5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4" t="n"/>
      <c r="N352" s="4" t="n"/>
      <c r="O352" s="4" t="n"/>
      <c r="P352" s="4" t="n"/>
      <c r="Q352" s="4" t="n"/>
      <c r="R352" s="5" t="n"/>
      <c r="S352" s="4" t="n"/>
      <c r="T352" s="5" t="n"/>
      <c r="U352" s="6" t="n"/>
      <c r="V352" s="4" t="n"/>
      <c r="W352" s="4" t="n"/>
      <c r="X352" s="7" t="n"/>
      <c r="Y352" s="8">
        <f>COUNTIF(H352:Q352,"No")</f>
        <v/>
      </c>
      <c r="Z352" s="8">
        <f>IF(COUNTA(A352:G352)=0,0,10-COUNTA(H352:Q352))</f>
        <v/>
      </c>
      <c r="AA352" s="8">
        <f>AND(ISNUMBER(B352),D352="Solicitud de cotización",Y352=0,Z352=0)</f>
        <v/>
      </c>
      <c r="AB352" s="8">
        <f>IF(AND(ISNUMBER(B352),ISNUMBER(T352)),IF(T352&gt;=B352,1,0),0)</f>
        <v/>
      </c>
      <c r="AC352" s="9">
        <f>IF(AB352=1,(T352-B352)*24,0)</f>
        <v/>
      </c>
      <c r="AD352" s="9">
        <f>IF(AND(AB352=1,ISNUMBER(R352)),IF(R352&gt;B352,(MIN(R352,T352)-B352)*24,0),0)</f>
        <v/>
      </c>
      <c r="AE352" s="9">
        <f>AC352-AD352</f>
        <v/>
      </c>
      <c r="AF352" s="8">
        <f>IF(AND(AB352=1,N('Resumen'!$B$4)&gt;0),IF(AC352&lt;=N('Resumen'!$B$4),1,0),0)</f>
        <v/>
      </c>
    </row>
    <row r="353">
      <c r="A353" s="4" t="n"/>
      <c r="B353" s="5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4" t="n"/>
      <c r="N353" s="4" t="n"/>
      <c r="O353" s="4" t="n"/>
      <c r="P353" s="4" t="n"/>
      <c r="Q353" s="4" t="n"/>
      <c r="R353" s="5" t="n"/>
      <c r="S353" s="4" t="n"/>
      <c r="T353" s="5" t="n"/>
      <c r="U353" s="6" t="n"/>
      <c r="V353" s="4" t="n"/>
      <c r="W353" s="4" t="n"/>
      <c r="X353" s="7" t="n"/>
      <c r="Y353" s="8">
        <f>COUNTIF(H353:Q353,"No")</f>
        <v/>
      </c>
      <c r="Z353" s="8">
        <f>IF(COUNTA(A353:G353)=0,0,10-COUNTA(H353:Q353))</f>
        <v/>
      </c>
      <c r="AA353" s="8">
        <f>AND(ISNUMBER(B353),D353="Solicitud de cotización",Y353=0,Z353=0)</f>
        <v/>
      </c>
      <c r="AB353" s="8">
        <f>IF(AND(ISNUMBER(B353),ISNUMBER(T353)),IF(T353&gt;=B353,1,0),0)</f>
        <v/>
      </c>
      <c r="AC353" s="9">
        <f>IF(AB353=1,(T353-B353)*24,0)</f>
        <v/>
      </c>
      <c r="AD353" s="9">
        <f>IF(AND(AB353=1,ISNUMBER(R353)),IF(R353&gt;B353,(MIN(R353,T353)-B353)*24,0),0)</f>
        <v/>
      </c>
      <c r="AE353" s="9">
        <f>AC353-AD353</f>
        <v/>
      </c>
      <c r="AF353" s="8">
        <f>IF(AND(AB353=1,N('Resumen'!$B$4)&gt;0),IF(AC353&lt;=N('Resumen'!$B$4),1,0),0)</f>
        <v/>
      </c>
    </row>
    <row r="354">
      <c r="A354" s="4" t="n"/>
      <c r="B354" s="5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4" t="n"/>
      <c r="N354" s="4" t="n"/>
      <c r="O354" s="4" t="n"/>
      <c r="P354" s="4" t="n"/>
      <c r="Q354" s="4" t="n"/>
      <c r="R354" s="5" t="n"/>
      <c r="S354" s="4" t="n"/>
      <c r="T354" s="5" t="n"/>
      <c r="U354" s="6" t="n"/>
      <c r="V354" s="4" t="n"/>
      <c r="W354" s="4" t="n"/>
      <c r="X354" s="7" t="n"/>
      <c r="Y354" s="8">
        <f>COUNTIF(H354:Q354,"No")</f>
        <v/>
      </c>
      <c r="Z354" s="8">
        <f>IF(COUNTA(A354:G354)=0,0,10-COUNTA(H354:Q354))</f>
        <v/>
      </c>
      <c r="AA354" s="8">
        <f>AND(ISNUMBER(B354),D354="Solicitud de cotización",Y354=0,Z354=0)</f>
        <v/>
      </c>
      <c r="AB354" s="8">
        <f>IF(AND(ISNUMBER(B354),ISNUMBER(T354)),IF(T354&gt;=B354,1,0),0)</f>
        <v/>
      </c>
      <c r="AC354" s="9">
        <f>IF(AB354=1,(T354-B354)*24,0)</f>
        <v/>
      </c>
      <c r="AD354" s="9">
        <f>IF(AND(AB354=1,ISNUMBER(R354)),IF(R354&gt;B354,(MIN(R354,T354)-B354)*24,0),0)</f>
        <v/>
      </c>
      <c r="AE354" s="9">
        <f>AC354-AD354</f>
        <v/>
      </c>
      <c r="AF354" s="8">
        <f>IF(AND(AB354=1,N('Resumen'!$B$4)&gt;0),IF(AC354&lt;=N('Resumen'!$B$4),1,0),0)</f>
        <v/>
      </c>
    </row>
    <row r="355">
      <c r="A355" s="4" t="n"/>
      <c r="B355" s="5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4" t="n"/>
      <c r="N355" s="4" t="n"/>
      <c r="O355" s="4" t="n"/>
      <c r="P355" s="4" t="n"/>
      <c r="Q355" s="4" t="n"/>
      <c r="R355" s="5" t="n"/>
      <c r="S355" s="4" t="n"/>
      <c r="T355" s="5" t="n"/>
      <c r="U355" s="6" t="n"/>
      <c r="V355" s="4" t="n"/>
      <c r="W355" s="4" t="n"/>
      <c r="X355" s="7" t="n"/>
      <c r="Y355" s="8">
        <f>COUNTIF(H355:Q355,"No")</f>
        <v/>
      </c>
      <c r="Z355" s="8">
        <f>IF(COUNTA(A355:G355)=0,0,10-COUNTA(H355:Q355))</f>
        <v/>
      </c>
      <c r="AA355" s="8">
        <f>AND(ISNUMBER(B355),D355="Solicitud de cotización",Y355=0,Z355=0)</f>
        <v/>
      </c>
      <c r="AB355" s="8">
        <f>IF(AND(ISNUMBER(B355),ISNUMBER(T355)),IF(T355&gt;=B355,1,0),0)</f>
        <v/>
      </c>
      <c r="AC355" s="9">
        <f>IF(AB355=1,(T355-B355)*24,0)</f>
        <v/>
      </c>
      <c r="AD355" s="9">
        <f>IF(AND(AB355=1,ISNUMBER(R355)),IF(R355&gt;B355,(MIN(R355,T355)-B355)*24,0),0)</f>
        <v/>
      </c>
      <c r="AE355" s="9">
        <f>AC355-AD355</f>
        <v/>
      </c>
      <c r="AF355" s="8">
        <f>IF(AND(AB355=1,N('Resumen'!$B$4)&gt;0),IF(AC355&lt;=N('Resumen'!$B$4),1,0),0)</f>
        <v/>
      </c>
    </row>
    <row r="356">
      <c r="A356" s="4" t="n"/>
      <c r="B356" s="5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4" t="n"/>
      <c r="N356" s="4" t="n"/>
      <c r="O356" s="4" t="n"/>
      <c r="P356" s="4" t="n"/>
      <c r="Q356" s="4" t="n"/>
      <c r="R356" s="5" t="n"/>
      <c r="S356" s="4" t="n"/>
      <c r="T356" s="5" t="n"/>
      <c r="U356" s="6" t="n"/>
      <c r="V356" s="4" t="n"/>
      <c r="W356" s="4" t="n"/>
      <c r="X356" s="7" t="n"/>
      <c r="Y356" s="8">
        <f>COUNTIF(H356:Q356,"No")</f>
        <v/>
      </c>
      <c r="Z356" s="8">
        <f>IF(COUNTA(A356:G356)=0,0,10-COUNTA(H356:Q356))</f>
        <v/>
      </c>
      <c r="AA356" s="8">
        <f>AND(ISNUMBER(B356),D356="Solicitud de cotización",Y356=0,Z356=0)</f>
        <v/>
      </c>
      <c r="AB356" s="8">
        <f>IF(AND(ISNUMBER(B356),ISNUMBER(T356)),IF(T356&gt;=B356,1,0),0)</f>
        <v/>
      </c>
      <c r="AC356" s="9">
        <f>IF(AB356=1,(T356-B356)*24,0)</f>
        <v/>
      </c>
      <c r="AD356" s="9">
        <f>IF(AND(AB356=1,ISNUMBER(R356)),IF(R356&gt;B356,(MIN(R356,T356)-B356)*24,0),0)</f>
        <v/>
      </c>
      <c r="AE356" s="9">
        <f>AC356-AD356</f>
        <v/>
      </c>
      <c r="AF356" s="8">
        <f>IF(AND(AB356=1,N('Resumen'!$B$4)&gt;0),IF(AC356&lt;=N('Resumen'!$B$4),1,0),0)</f>
        <v/>
      </c>
    </row>
    <row r="357">
      <c r="A357" s="4" t="n"/>
      <c r="B357" s="5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4" t="n"/>
      <c r="N357" s="4" t="n"/>
      <c r="O357" s="4" t="n"/>
      <c r="P357" s="4" t="n"/>
      <c r="Q357" s="4" t="n"/>
      <c r="R357" s="5" t="n"/>
      <c r="S357" s="4" t="n"/>
      <c r="T357" s="5" t="n"/>
      <c r="U357" s="6" t="n"/>
      <c r="V357" s="4" t="n"/>
      <c r="W357" s="4" t="n"/>
      <c r="X357" s="7" t="n"/>
      <c r="Y357" s="8">
        <f>COUNTIF(H357:Q357,"No")</f>
        <v/>
      </c>
      <c r="Z357" s="8">
        <f>IF(COUNTA(A357:G357)=0,0,10-COUNTA(H357:Q357))</f>
        <v/>
      </c>
      <c r="AA357" s="8">
        <f>AND(ISNUMBER(B357),D357="Solicitud de cotización",Y357=0,Z357=0)</f>
        <v/>
      </c>
      <c r="AB357" s="8">
        <f>IF(AND(ISNUMBER(B357),ISNUMBER(T357)),IF(T357&gt;=B357,1,0),0)</f>
        <v/>
      </c>
      <c r="AC357" s="9">
        <f>IF(AB357=1,(T357-B357)*24,0)</f>
        <v/>
      </c>
      <c r="AD357" s="9">
        <f>IF(AND(AB357=1,ISNUMBER(R357)),IF(R357&gt;B357,(MIN(R357,T357)-B357)*24,0),0)</f>
        <v/>
      </c>
      <c r="AE357" s="9">
        <f>AC357-AD357</f>
        <v/>
      </c>
      <c r="AF357" s="8">
        <f>IF(AND(AB357=1,N('Resumen'!$B$4)&gt;0),IF(AC357&lt;=N('Resumen'!$B$4),1,0),0)</f>
        <v/>
      </c>
    </row>
    <row r="358">
      <c r="A358" s="4" t="n"/>
      <c r="B358" s="5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4" t="n"/>
      <c r="N358" s="4" t="n"/>
      <c r="O358" s="4" t="n"/>
      <c r="P358" s="4" t="n"/>
      <c r="Q358" s="4" t="n"/>
      <c r="R358" s="5" t="n"/>
      <c r="S358" s="4" t="n"/>
      <c r="T358" s="5" t="n"/>
      <c r="U358" s="6" t="n"/>
      <c r="V358" s="4" t="n"/>
      <c r="W358" s="4" t="n"/>
      <c r="X358" s="7" t="n"/>
      <c r="Y358" s="8">
        <f>COUNTIF(H358:Q358,"No")</f>
        <v/>
      </c>
      <c r="Z358" s="8">
        <f>IF(COUNTA(A358:G358)=0,0,10-COUNTA(H358:Q358))</f>
        <v/>
      </c>
      <c r="AA358" s="8">
        <f>AND(ISNUMBER(B358),D358="Solicitud de cotización",Y358=0,Z358=0)</f>
        <v/>
      </c>
      <c r="AB358" s="8">
        <f>IF(AND(ISNUMBER(B358),ISNUMBER(T358)),IF(T358&gt;=B358,1,0),0)</f>
        <v/>
      </c>
      <c r="AC358" s="9">
        <f>IF(AB358=1,(T358-B358)*24,0)</f>
        <v/>
      </c>
      <c r="AD358" s="9">
        <f>IF(AND(AB358=1,ISNUMBER(R358)),IF(R358&gt;B358,(MIN(R358,T358)-B358)*24,0),0)</f>
        <v/>
      </c>
      <c r="AE358" s="9">
        <f>AC358-AD358</f>
        <v/>
      </c>
      <c r="AF358" s="8">
        <f>IF(AND(AB358=1,N('Resumen'!$B$4)&gt;0),IF(AC358&lt;=N('Resumen'!$B$4),1,0),0)</f>
        <v/>
      </c>
    </row>
    <row r="359">
      <c r="A359" s="4" t="n"/>
      <c r="B359" s="5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4" t="n"/>
      <c r="N359" s="4" t="n"/>
      <c r="O359" s="4" t="n"/>
      <c r="P359" s="4" t="n"/>
      <c r="Q359" s="4" t="n"/>
      <c r="R359" s="5" t="n"/>
      <c r="S359" s="4" t="n"/>
      <c r="T359" s="5" t="n"/>
      <c r="U359" s="6" t="n"/>
      <c r="V359" s="4" t="n"/>
      <c r="W359" s="4" t="n"/>
      <c r="X359" s="7" t="n"/>
      <c r="Y359" s="8">
        <f>COUNTIF(H359:Q359,"No")</f>
        <v/>
      </c>
      <c r="Z359" s="8">
        <f>IF(COUNTA(A359:G359)=0,0,10-COUNTA(H359:Q359))</f>
        <v/>
      </c>
      <c r="AA359" s="8">
        <f>AND(ISNUMBER(B359),D359="Solicitud de cotización",Y359=0,Z359=0)</f>
        <v/>
      </c>
      <c r="AB359" s="8">
        <f>IF(AND(ISNUMBER(B359),ISNUMBER(T359)),IF(T359&gt;=B359,1,0),0)</f>
        <v/>
      </c>
      <c r="AC359" s="9">
        <f>IF(AB359=1,(T359-B359)*24,0)</f>
        <v/>
      </c>
      <c r="AD359" s="9">
        <f>IF(AND(AB359=1,ISNUMBER(R359)),IF(R359&gt;B359,(MIN(R359,T359)-B359)*24,0),0)</f>
        <v/>
      </c>
      <c r="AE359" s="9">
        <f>AC359-AD359</f>
        <v/>
      </c>
      <c r="AF359" s="8">
        <f>IF(AND(AB359=1,N('Resumen'!$B$4)&gt;0),IF(AC359&lt;=N('Resumen'!$B$4),1,0),0)</f>
        <v/>
      </c>
    </row>
    <row r="360">
      <c r="A360" s="4" t="n"/>
      <c r="B360" s="5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4" t="n"/>
      <c r="N360" s="4" t="n"/>
      <c r="O360" s="4" t="n"/>
      <c r="P360" s="4" t="n"/>
      <c r="Q360" s="4" t="n"/>
      <c r="R360" s="5" t="n"/>
      <c r="S360" s="4" t="n"/>
      <c r="T360" s="5" t="n"/>
      <c r="U360" s="6" t="n"/>
      <c r="V360" s="4" t="n"/>
      <c r="W360" s="4" t="n"/>
      <c r="X360" s="7" t="n"/>
      <c r="Y360" s="8">
        <f>COUNTIF(H360:Q360,"No")</f>
        <v/>
      </c>
      <c r="Z360" s="8">
        <f>IF(COUNTA(A360:G360)=0,0,10-COUNTA(H360:Q360))</f>
        <v/>
      </c>
      <c r="AA360" s="8">
        <f>AND(ISNUMBER(B360),D360="Solicitud de cotización",Y360=0,Z360=0)</f>
        <v/>
      </c>
      <c r="AB360" s="8">
        <f>IF(AND(ISNUMBER(B360),ISNUMBER(T360)),IF(T360&gt;=B360,1,0),0)</f>
        <v/>
      </c>
      <c r="AC360" s="9">
        <f>IF(AB360=1,(T360-B360)*24,0)</f>
        <v/>
      </c>
      <c r="AD360" s="9">
        <f>IF(AND(AB360=1,ISNUMBER(R360)),IF(R360&gt;B360,(MIN(R360,T360)-B360)*24,0),0)</f>
        <v/>
      </c>
      <c r="AE360" s="9">
        <f>AC360-AD360</f>
        <v/>
      </c>
      <c r="AF360" s="8">
        <f>IF(AND(AB360=1,N('Resumen'!$B$4)&gt;0),IF(AC360&lt;=N('Resumen'!$B$4),1,0),0)</f>
        <v/>
      </c>
    </row>
    <row r="361">
      <c r="A361" s="4" t="n"/>
      <c r="B361" s="5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4" t="n"/>
      <c r="N361" s="4" t="n"/>
      <c r="O361" s="4" t="n"/>
      <c r="P361" s="4" t="n"/>
      <c r="Q361" s="4" t="n"/>
      <c r="R361" s="5" t="n"/>
      <c r="S361" s="4" t="n"/>
      <c r="T361" s="5" t="n"/>
      <c r="U361" s="6" t="n"/>
      <c r="V361" s="4" t="n"/>
      <c r="W361" s="4" t="n"/>
      <c r="X361" s="7" t="n"/>
      <c r="Y361" s="8">
        <f>COUNTIF(H361:Q361,"No")</f>
        <v/>
      </c>
      <c r="Z361" s="8">
        <f>IF(COUNTA(A361:G361)=0,0,10-COUNTA(H361:Q361))</f>
        <v/>
      </c>
      <c r="AA361" s="8">
        <f>AND(ISNUMBER(B361),D361="Solicitud de cotización",Y361=0,Z361=0)</f>
        <v/>
      </c>
      <c r="AB361" s="8">
        <f>IF(AND(ISNUMBER(B361),ISNUMBER(T361)),IF(T361&gt;=B361,1,0),0)</f>
        <v/>
      </c>
      <c r="AC361" s="9">
        <f>IF(AB361=1,(T361-B361)*24,0)</f>
        <v/>
      </c>
      <c r="AD361" s="9">
        <f>IF(AND(AB361=1,ISNUMBER(R361)),IF(R361&gt;B361,(MIN(R361,T361)-B361)*24,0),0)</f>
        <v/>
      </c>
      <c r="AE361" s="9">
        <f>AC361-AD361</f>
        <v/>
      </c>
      <c r="AF361" s="8">
        <f>IF(AND(AB361=1,N('Resumen'!$B$4)&gt;0),IF(AC361&lt;=N('Resumen'!$B$4),1,0),0)</f>
        <v/>
      </c>
    </row>
    <row r="362">
      <c r="A362" s="4" t="n"/>
      <c r="B362" s="5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4" t="n"/>
      <c r="N362" s="4" t="n"/>
      <c r="O362" s="4" t="n"/>
      <c r="P362" s="4" t="n"/>
      <c r="Q362" s="4" t="n"/>
      <c r="R362" s="5" t="n"/>
      <c r="S362" s="4" t="n"/>
      <c r="T362" s="5" t="n"/>
      <c r="U362" s="6" t="n"/>
      <c r="V362" s="4" t="n"/>
      <c r="W362" s="4" t="n"/>
      <c r="X362" s="7" t="n"/>
      <c r="Y362" s="8">
        <f>COUNTIF(H362:Q362,"No")</f>
        <v/>
      </c>
      <c r="Z362" s="8">
        <f>IF(COUNTA(A362:G362)=0,0,10-COUNTA(H362:Q362))</f>
        <v/>
      </c>
      <c r="AA362" s="8">
        <f>AND(ISNUMBER(B362),D362="Solicitud de cotización",Y362=0,Z362=0)</f>
        <v/>
      </c>
      <c r="AB362" s="8">
        <f>IF(AND(ISNUMBER(B362),ISNUMBER(T362)),IF(T362&gt;=B362,1,0),0)</f>
        <v/>
      </c>
      <c r="AC362" s="9">
        <f>IF(AB362=1,(T362-B362)*24,0)</f>
        <v/>
      </c>
      <c r="AD362" s="9">
        <f>IF(AND(AB362=1,ISNUMBER(R362)),IF(R362&gt;B362,(MIN(R362,T362)-B362)*24,0),0)</f>
        <v/>
      </c>
      <c r="AE362" s="9">
        <f>AC362-AD362</f>
        <v/>
      </c>
      <c r="AF362" s="8">
        <f>IF(AND(AB362=1,N('Resumen'!$B$4)&gt;0),IF(AC362&lt;=N('Resumen'!$B$4),1,0),0)</f>
        <v/>
      </c>
    </row>
    <row r="363">
      <c r="A363" s="4" t="n"/>
      <c r="B363" s="5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4" t="n"/>
      <c r="N363" s="4" t="n"/>
      <c r="O363" s="4" t="n"/>
      <c r="P363" s="4" t="n"/>
      <c r="Q363" s="4" t="n"/>
      <c r="R363" s="5" t="n"/>
      <c r="S363" s="4" t="n"/>
      <c r="T363" s="5" t="n"/>
      <c r="U363" s="6" t="n"/>
      <c r="V363" s="4" t="n"/>
      <c r="W363" s="4" t="n"/>
      <c r="X363" s="7" t="n"/>
      <c r="Y363" s="8">
        <f>COUNTIF(H363:Q363,"No")</f>
        <v/>
      </c>
      <c r="Z363" s="8">
        <f>IF(COUNTA(A363:G363)=0,0,10-COUNTA(H363:Q363))</f>
        <v/>
      </c>
      <c r="AA363" s="8">
        <f>AND(ISNUMBER(B363),D363="Solicitud de cotización",Y363=0,Z363=0)</f>
        <v/>
      </c>
      <c r="AB363" s="8">
        <f>IF(AND(ISNUMBER(B363),ISNUMBER(T363)),IF(T363&gt;=B363,1,0),0)</f>
        <v/>
      </c>
      <c r="AC363" s="9">
        <f>IF(AB363=1,(T363-B363)*24,0)</f>
        <v/>
      </c>
      <c r="AD363" s="9">
        <f>IF(AND(AB363=1,ISNUMBER(R363)),IF(R363&gt;B363,(MIN(R363,T363)-B363)*24,0),0)</f>
        <v/>
      </c>
      <c r="AE363" s="9">
        <f>AC363-AD363</f>
        <v/>
      </c>
      <c r="AF363" s="8">
        <f>IF(AND(AB363=1,N('Resumen'!$B$4)&gt;0),IF(AC363&lt;=N('Resumen'!$B$4),1,0),0)</f>
        <v/>
      </c>
    </row>
    <row r="364">
      <c r="A364" s="4" t="n"/>
      <c r="B364" s="5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4" t="n"/>
      <c r="N364" s="4" t="n"/>
      <c r="O364" s="4" t="n"/>
      <c r="P364" s="4" t="n"/>
      <c r="Q364" s="4" t="n"/>
      <c r="R364" s="5" t="n"/>
      <c r="S364" s="4" t="n"/>
      <c r="T364" s="5" t="n"/>
      <c r="U364" s="6" t="n"/>
      <c r="V364" s="4" t="n"/>
      <c r="W364" s="4" t="n"/>
      <c r="X364" s="7" t="n"/>
      <c r="Y364" s="8">
        <f>COUNTIF(H364:Q364,"No")</f>
        <v/>
      </c>
      <c r="Z364" s="8">
        <f>IF(COUNTA(A364:G364)=0,0,10-COUNTA(H364:Q364))</f>
        <v/>
      </c>
      <c r="AA364" s="8">
        <f>AND(ISNUMBER(B364),D364="Solicitud de cotización",Y364=0,Z364=0)</f>
        <v/>
      </c>
      <c r="AB364" s="8">
        <f>IF(AND(ISNUMBER(B364),ISNUMBER(T364)),IF(T364&gt;=B364,1,0),0)</f>
        <v/>
      </c>
      <c r="AC364" s="9">
        <f>IF(AB364=1,(T364-B364)*24,0)</f>
        <v/>
      </c>
      <c r="AD364" s="9">
        <f>IF(AND(AB364=1,ISNUMBER(R364)),IF(R364&gt;B364,(MIN(R364,T364)-B364)*24,0),0)</f>
        <v/>
      </c>
      <c r="AE364" s="9">
        <f>AC364-AD364</f>
        <v/>
      </c>
      <c r="AF364" s="8">
        <f>IF(AND(AB364=1,N('Resumen'!$B$4)&gt;0),IF(AC364&lt;=N('Resumen'!$B$4),1,0),0)</f>
        <v/>
      </c>
    </row>
    <row r="365">
      <c r="A365" s="4" t="n"/>
      <c r="B365" s="5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4" t="n"/>
      <c r="N365" s="4" t="n"/>
      <c r="O365" s="4" t="n"/>
      <c r="P365" s="4" t="n"/>
      <c r="Q365" s="4" t="n"/>
      <c r="R365" s="5" t="n"/>
      <c r="S365" s="4" t="n"/>
      <c r="T365" s="5" t="n"/>
      <c r="U365" s="6" t="n"/>
      <c r="V365" s="4" t="n"/>
      <c r="W365" s="4" t="n"/>
      <c r="X365" s="7" t="n"/>
      <c r="Y365" s="8">
        <f>COUNTIF(H365:Q365,"No")</f>
        <v/>
      </c>
      <c r="Z365" s="8">
        <f>IF(COUNTA(A365:G365)=0,0,10-COUNTA(H365:Q365))</f>
        <v/>
      </c>
      <c r="AA365" s="8">
        <f>AND(ISNUMBER(B365),D365="Solicitud de cotización",Y365=0,Z365=0)</f>
        <v/>
      </c>
      <c r="AB365" s="8">
        <f>IF(AND(ISNUMBER(B365),ISNUMBER(T365)),IF(T365&gt;=B365,1,0),0)</f>
        <v/>
      </c>
      <c r="AC365" s="9">
        <f>IF(AB365=1,(T365-B365)*24,0)</f>
        <v/>
      </c>
      <c r="AD365" s="9">
        <f>IF(AND(AB365=1,ISNUMBER(R365)),IF(R365&gt;B365,(MIN(R365,T365)-B365)*24,0),0)</f>
        <v/>
      </c>
      <c r="AE365" s="9">
        <f>AC365-AD365</f>
        <v/>
      </c>
      <c r="AF365" s="8">
        <f>IF(AND(AB365=1,N('Resumen'!$B$4)&gt;0),IF(AC365&lt;=N('Resumen'!$B$4),1,0),0)</f>
        <v/>
      </c>
    </row>
    <row r="366">
      <c r="A366" s="4" t="n"/>
      <c r="B366" s="5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4" t="n"/>
      <c r="N366" s="4" t="n"/>
      <c r="O366" s="4" t="n"/>
      <c r="P366" s="4" t="n"/>
      <c r="Q366" s="4" t="n"/>
      <c r="R366" s="5" t="n"/>
      <c r="S366" s="4" t="n"/>
      <c r="T366" s="5" t="n"/>
      <c r="U366" s="6" t="n"/>
      <c r="V366" s="4" t="n"/>
      <c r="W366" s="4" t="n"/>
      <c r="X366" s="7" t="n"/>
      <c r="Y366" s="8">
        <f>COUNTIF(H366:Q366,"No")</f>
        <v/>
      </c>
      <c r="Z366" s="8">
        <f>IF(COUNTA(A366:G366)=0,0,10-COUNTA(H366:Q366))</f>
        <v/>
      </c>
      <c r="AA366" s="8">
        <f>AND(ISNUMBER(B366),D366="Solicitud de cotización",Y366=0,Z366=0)</f>
        <v/>
      </c>
      <c r="AB366" s="8">
        <f>IF(AND(ISNUMBER(B366),ISNUMBER(T366)),IF(T366&gt;=B366,1,0),0)</f>
        <v/>
      </c>
      <c r="AC366" s="9">
        <f>IF(AB366=1,(T366-B366)*24,0)</f>
        <v/>
      </c>
      <c r="AD366" s="9">
        <f>IF(AND(AB366=1,ISNUMBER(R366)),IF(R366&gt;B366,(MIN(R366,T366)-B366)*24,0),0)</f>
        <v/>
      </c>
      <c r="AE366" s="9">
        <f>AC366-AD366</f>
        <v/>
      </c>
      <c r="AF366" s="8">
        <f>IF(AND(AB366=1,N('Resumen'!$B$4)&gt;0),IF(AC366&lt;=N('Resumen'!$B$4),1,0),0)</f>
        <v/>
      </c>
    </row>
    <row r="367">
      <c r="A367" s="4" t="n"/>
      <c r="B367" s="5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4" t="n"/>
      <c r="N367" s="4" t="n"/>
      <c r="O367" s="4" t="n"/>
      <c r="P367" s="4" t="n"/>
      <c r="Q367" s="4" t="n"/>
      <c r="R367" s="5" t="n"/>
      <c r="S367" s="4" t="n"/>
      <c r="T367" s="5" t="n"/>
      <c r="U367" s="6" t="n"/>
      <c r="V367" s="4" t="n"/>
      <c r="W367" s="4" t="n"/>
      <c r="X367" s="7" t="n"/>
      <c r="Y367" s="8">
        <f>COUNTIF(H367:Q367,"No")</f>
        <v/>
      </c>
      <c r="Z367" s="8">
        <f>IF(COUNTA(A367:G367)=0,0,10-COUNTA(H367:Q367))</f>
        <v/>
      </c>
      <c r="AA367" s="8">
        <f>AND(ISNUMBER(B367),D367="Solicitud de cotización",Y367=0,Z367=0)</f>
        <v/>
      </c>
      <c r="AB367" s="8">
        <f>IF(AND(ISNUMBER(B367),ISNUMBER(T367)),IF(T367&gt;=B367,1,0),0)</f>
        <v/>
      </c>
      <c r="AC367" s="9">
        <f>IF(AB367=1,(T367-B367)*24,0)</f>
        <v/>
      </c>
      <c r="AD367" s="9">
        <f>IF(AND(AB367=1,ISNUMBER(R367)),IF(R367&gt;B367,(MIN(R367,T367)-B367)*24,0),0)</f>
        <v/>
      </c>
      <c r="AE367" s="9">
        <f>AC367-AD367</f>
        <v/>
      </c>
      <c r="AF367" s="8">
        <f>IF(AND(AB367=1,N('Resumen'!$B$4)&gt;0),IF(AC367&lt;=N('Resumen'!$B$4),1,0),0)</f>
        <v/>
      </c>
    </row>
    <row r="368">
      <c r="A368" s="4" t="n"/>
      <c r="B368" s="5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4" t="n"/>
      <c r="N368" s="4" t="n"/>
      <c r="O368" s="4" t="n"/>
      <c r="P368" s="4" t="n"/>
      <c r="Q368" s="4" t="n"/>
      <c r="R368" s="5" t="n"/>
      <c r="S368" s="4" t="n"/>
      <c r="T368" s="5" t="n"/>
      <c r="U368" s="6" t="n"/>
      <c r="V368" s="4" t="n"/>
      <c r="W368" s="4" t="n"/>
      <c r="X368" s="7" t="n"/>
      <c r="Y368" s="8">
        <f>COUNTIF(H368:Q368,"No")</f>
        <v/>
      </c>
      <c r="Z368" s="8">
        <f>IF(COUNTA(A368:G368)=0,0,10-COUNTA(H368:Q368))</f>
        <v/>
      </c>
      <c r="AA368" s="8">
        <f>AND(ISNUMBER(B368),D368="Solicitud de cotización",Y368=0,Z368=0)</f>
        <v/>
      </c>
      <c r="AB368" s="8">
        <f>IF(AND(ISNUMBER(B368),ISNUMBER(T368)),IF(T368&gt;=B368,1,0),0)</f>
        <v/>
      </c>
      <c r="AC368" s="9">
        <f>IF(AB368=1,(T368-B368)*24,0)</f>
        <v/>
      </c>
      <c r="AD368" s="9">
        <f>IF(AND(AB368=1,ISNUMBER(R368)),IF(R368&gt;B368,(MIN(R368,T368)-B368)*24,0),0)</f>
        <v/>
      </c>
      <c r="AE368" s="9">
        <f>AC368-AD368</f>
        <v/>
      </c>
      <c r="AF368" s="8">
        <f>IF(AND(AB368=1,N('Resumen'!$B$4)&gt;0),IF(AC368&lt;=N('Resumen'!$B$4),1,0),0)</f>
        <v/>
      </c>
    </row>
    <row r="369">
      <c r="A369" s="4" t="n"/>
      <c r="B369" s="5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4" t="n"/>
      <c r="N369" s="4" t="n"/>
      <c r="O369" s="4" t="n"/>
      <c r="P369" s="4" t="n"/>
      <c r="Q369" s="4" t="n"/>
      <c r="R369" s="5" t="n"/>
      <c r="S369" s="4" t="n"/>
      <c r="T369" s="5" t="n"/>
      <c r="U369" s="6" t="n"/>
      <c r="V369" s="4" t="n"/>
      <c r="W369" s="4" t="n"/>
      <c r="X369" s="7" t="n"/>
      <c r="Y369" s="8">
        <f>COUNTIF(H369:Q369,"No")</f>
        <v/>
      </c>
      <c r="Z369" s="8">
        <f>IF(COUNTA(A369:G369)=0,0,10-COUNTA(H369:Q369))</f>
        <v/>
      </c>
      <c r="AA369" s="8">
        <f>AND(ISNUMBER(B369),D369="Solicitud de cotización",Y369=0,Z369=0)</f>
        <v/>
      </c>
      <c r="AB369" s="8">
        <f>IF(AND(ISNUMBER(B369),ISNUMBER(T369)),IF(T369&gt;=B369,1,0),0)</f>
        <v/>
      </c>
      <c r="AC369" s="9">
        <f>IF(AB369=1,(T369-B369)*24,0)</f>
        <v/>
      </c>
      <c r="AD369" s="9">
        <f>IF(AND(AB369=1,ISNUMBER(R369)),IF(R369&gt;B369,(MIN(R369,T369)-B369)*24,0),0)</f>
        <v/>
      </c>
      <c r="AE369" s="9">
        <f>AC369-AD369</f>
        <v/>
      </c>
      <c r="AF369" s="8">
        <f>IF(AND(AB369=1,N('Resumen'!$B$4)&gt;0),IF(AC369&lt;=N('Resumen'!$B$4),1,0),0)</f>
        <v/>
      </c>
    </row>
    <row r="370">
      <c r="A370" s="4" t="n"/>
      <c r="B370" s="5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4" t="n"/>
      <c r="N370" s="4" t="n"/>
      <c r="O370" s="4" t="n"/>
      <c r="P370" s="4" t="n"/>
      <c r="Q370" s="4" t="n"/>
      <c r="R370" s="5" t="n"/>
      <c r="S370" s="4" t="n"/>
      <c r="T370" s="5" t="n"/>
      <c r="U370" s="6" t="n"/>
      <c r="V370" s="4" t="n"/>
      <c r="W370" s="4" t="n"/>
      <c r="X370" s="7" t="n"/>
      <c r="Y370" s="8">
        <f>COUNTIF(H370:Q370,"No")</f>
        <v/>
      </c>
      <c r="Z370" s="8">
        <f>IF(COUNTA(A370:G370)=0,0,10-COUNTA(H370:Q370))</f>
        <v/>
      </c>
      <c r="AA370" s="8">
        <f>AND(ISNUMBER(B370),D370="Solicitud de cotización",Y370=0,Z370=0)</f>
        <v/>
      </c>
      <c r="AB370" s="8">
        <f>IF(AND(ISNUMBER(B370),ISNUMBER(T370)),IF(T370&gt;=B370,1,0),0)</f>
        <v/>
      </c>
      <c r="AC370" s="9">
        <f>IF(AB370=1,(T370-B370)*24,0)</f>
        <v/>
      </c>
      <c r="AD370" s="9">
        <f>IF(AND(AB370=1,ISNUMBER(R370)),IF(R370&gt;B370,(MIN(R370,T370)-B370)*24,0),0)</f>
        <v/>
      </c>
      <c r="AE370" s="9">
        <f>AC370-AD370</f>
        <v/>
      </c>
      <c r="AF370" s="8">
        <f>IF(AND(AB370=1,N('Resumen'!$B$4)&gt;0),IF(AC370&lt;=N('Resumen'!$B$4),1,0),0)</f>
        <v/>
      </c>
    </row>
    <row r="371">
      <c r="A371" s="4" t="n"/>
      <c r="B371" s="5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4" t="n"/>
      <c r="N371" s="4" t="n"/>
      <c r="O371" s="4" t="n"/>
      <c r="P371" s="4" t="n"/>
      <c r="Q371" s="4" t="n"/>
      <c r="R371" s="5" t="n"/>
      <c r="S371" s="4" t="n"/>
      <c r="T371" s="5" t="n"/>
      <c r="U371" s="6" t="n"/>
      <c r="V371" s="4" t="n"/>
      <c r="W371" s="4" t="n"/>
      <c r="X371" s="7" t="n"/>
      <c r="Y371" s="8">
        <f>COUNTIF(H371:Q371,"No")</f>
        <v/>
      </c>
      <c r="Z371" s="8">
        <f>IF(COUNTA(A371:G371)=0,0,10-COUNTA(H371:Q371))</f>
        <v/>
      </c>
      <c r="AA371" s="8">
        <f>AND(ISNUMBER(B371),D371="Solicitud de cotización",Y371=0,Z371=0)</f>
        <v/>
      </c>
      <c r="AB371" s="8">
        <f>IF(AND(ISNUMBER(B371),ISNUMBER(T371)),IF(T371&gt;=B371,1,0),0)</f>
        <v/>
      </c>
      <c r="AC371" s="9">
        <f>IF(AB371=1,(T371-B371)*24,0)</f>
        <v/>
      </c>
      <c r="AD371" s="9">
        <f>IF(AND(AB371=1,ISNUMBER(R371)),IF(R371&gt;B371,(MIN(R371,T371)-B371)*24,0),0)</f>
        <v/>
      </c>
      <c r="AE371" s="9">
        <f>AC371-AD371</f>
        <v/>
      </c>
      <c r="AF371" s="8">
        <f>IF(AND(AB371=1,N('Resumen'!$B$4)&gt;0),IF(AC371&lt;=N('Resumen'!$B$4),1,0),0)</f>
        <v/>
      </c>
    </row>
    <row r="372">
      <c r="A372" s="4" t="n"/>
      <c r="B372" s="5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4" t="n"/>
      <c r="N372" s="4" t="n"/>
      <c r="O372" s="4" t="n"/>
      <c r="P372" s="4" t="n"/>
      <c r="Q372" s="4" t="n"/>
      <c r="R372" s="5" t="n"/>
      <c r="S372" s="4" t="n"/>
      <c r="T372" s="5" t="n"/>
      <c r="U372" s="6" t="n"/>
      <c r="V372" s="4" t="n"/>
      <c r="W372" s="4" t="n"/>
      <c r="X372" s="7" t="n"/>
      <c r="Y372" s="8">
        <f>COUNTIF(H372:Q372,"No")</f>
        <v/>
      </c>
      <c r="Z372" s="8">
        <f>IF(COUNTA(A372:G372)=0,0,10-COUNTA(H372:Q372))</f>
        <v/>
      </c>
      <c r="AA372" s="8">
        <f>AND(ISNUMBER(B372),D372="Solicitud de cotización",Y372=0,Z372=0)</f>
        <v/>
      </c>
      <c r="AB372" s="8">
        <f>IF(AND(ISNUMBER(B372),ISNUMBER(T372)),IF(T372&gt;=B372,1,0),0)</f>
        <v/>
      </c>
      <c r="AC372" s="9">
        <f>IF(AB372=1,(T372-B372)*24,0)</f>
        <v/>
      </c>
      <c r="AD372" s="9">
        <f>IF(AND(AB372=1,ISNUMBER(R372)),IF(R372&gt;B372,(MIN(R372,T372)-B372)*24,0),0)</f>
        <v/>
      </c>
      <c r="AE372" s="9">
        <f>AC372-AD372</f>
        <v/>
      </c>
      <c r="AF372" s="8">
        <f>IF(AND(AB372=1,N('Resumen'!$B$4)&gt;0),IF(AC372&lt;=N('Resumen'!$B$4),1,0),0)</f>
        <v/>
      </c>
    </row>
    <row r="373">
      <c r="A373" s="4" t="n"/>
      <c r="B373" s="5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4" t="n"/>
      <c r="N373" s="4" t="n"/>
      <c r="O373" s="4" t="n"/>
      <c r="P373" s="4" t="n"/>
      <c r="Q373" s="4" t="n"/>
      <c r="R373" s="5" t="n"/>
      <c r="S373" s="4" t="n"/>
      <c r="T373" s="5" t="n"/>
      <c r="U373" s="6" t="n"/>
      <c r="V373" s="4" t="n"/>
      <c r="W373" s="4" t="n"/>
      <c r="X373" s="7" t="n"/>
      <c r="Y373" s="8">
        <f>COUNTIF(H373:Q373,"No")</f>
        <v/>
      </c>
      <c r="Z373" s="8">
        <f>IF(COUNTA(A373:G373)=0,0,10-COUNTA(H373:Q373))</f>
        <v/>
      </c>
      <c r="AA373" s="8">
        <f>AND(ISNUMBER(B373),D373="Solicitud de cotización",Y373=0,Z373=0)</f>
        <v/>
      </c>
      <c r="AB373" s="8">
        <f>IF(AND(ISNUMBER(B373),ISNUMBER(T373)),IF(T373&gt;=B373,1,0),0)</f>
        <v/>
      </c>
      <c r="AC373" s="9">
        <f>IF(AB373=1,(T373-B373)*24,0)</f>
        <v/>
      </c>
      <c r="AD373" s="9">
        <f>IF(AND(AB373=1,ISNUMBER(R373)),IF(R373&gt;B373,(MIN(R373,T373)-B373)*24,0),0)</f>
        <v/>
      </c>
      <c r="AE373" s="9">
        <f>AC373-AD373</f>
        <v/>
      </c>
      <c r="AF373" s="8">
        <f>IF(AND(AB373=1,N('Resumen'!$B$4)&gt;0),IF(AC373&lt;=N('Resumen'!$B$4),1,0),0)</f>
        <v/>
      </c>
    </row>
    <row r="374">
      <c r="A374" s="4" t="n"/>
      <c r="B374" s="5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4" t="n"/>
      <c r="N374" s="4" t="n"/>
      <c r="O374" s="4" t="n"/>
      <c r="P374" s="4" t="n"/>
      <c r="Q374" s="4" t="n"/>
      <c r="R374" s="5" t="n"/>
      <c r="S374" s="4" t="n"/>
      <c r="T374" s="5" t="n"/>
      <c r="U374" s="6" t="n"/>
      <c r="V374" s="4" t="n"/>
      <c r="W374" s="4" t="n"/>
      <c r="X374" s="7" t="n"/>
      <c r="Y374" s="8">
        <f>COUNTIF(H374:Q374,"No")</f>
        <v/>
      </c>
      <c r="Z374" s="8">
        <f>IF(COUNTA(A374:G374)=0,0,10-COUNTA(H374:Q374))</f>
        <v/>
      </c>
      <c r="AA374" s="8">
        <f>AND(ISNUMBER(B374),D374="Solicitud de cotización",Y374=0,Z374=0)</f>
        <v/>
      </c>
      <c r="AB374" s="8">
        <f>IF(AND(ISNUMBER(B374),ISNUMBER(T374)),IF(T374&gt;=B374,1,0),0)</f>
        <v/>
      </c>
      <c r="AC374" s="9">
        <f>IF(AB374=1,(T374-B374)*24,0)</f>
        <v/>
      </c>
      <c r="AD374" s="9">
        <f>IF(AND(AB374=1,ISNUMBER(R374)),IF(R374&gt;B374,(MIN(R374,T374)-B374)*24,0),0)</f>
        <v/>
      </c>
      <c r="AE374" s="9">
        <f>AC374-AD374</f>
        <v/>
      </c>
      <c r="AF374" s="8">
        <f>IF(AND(AB374=1,N('Resumen'!$B$4)&gt;0),IF(AC374&lt;=N('Resumen'!$B$4),1,0),0)</f>
        <v/>
      </c>
    </row>
    <row r="375">
      <c r="A375" s="4" t="n"/>
      <c r="B375" s="5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4" t="n"/>
      <c r="N375" s="4" t="n"/>
      <c r="O375" s="4" t="n"/>
      <c r="P375" s="4" t="n"/>
      <c r="Q375" s="4" t="n"/>
      <c r="R375" s="5" t="n"/>
      <c r="S375" s="4" t="n"/>
      <c r="T375" s="5" t="n"/>
      <c r="U375" s="6" t="n"/>
      <c r="V375" s="4" t="n"/>
      <c r="W375" s="4" t="n"/>
      <c r="X375" s="7" t="n"/>
      <c r="Y375" s="8">
        <f>COUNTIF(H375:Q375,"No")</f>
        <v/>
      </c>
      <c r="Z375" s="8">
        <f>IF(COUNTA(A375:G375)=0,0,10-COUNTA(H375:Q375))</f>
        <v/>
      </c>
      <c r="AA375" s="8">
        <f>AND(ISNUMBER(B375),D375="Solicitud de cotización",Y375=0,Z375=0)</f>
        <v/>
      </c>
      <c r="AB375" s="8">
        <f>IF(AND(ISNUMBER(B375),ISNUMBER(T375)),IF(T375&gt;=B375,1,0),0)</f>
        <v/>
      </c>
      <c r="AC375" s="9">
        <f>IF(AB375=1,(T375-B375)*24,0)</f>
        <v/>
      </c>
      <c r="AD375" s="9">
        <f>IF(AND(AB375=1,ISNUMBER(R375)),IF(R375&gt;B375,(MIN(R375,T375)-B375)*24,0),0)</f>
        <v/>
      </c>
      <c r="AE375" s="9">
        <f>AC375-AD375</f>
        <v/>
      </c>
      <c r="AF375" s="8">
        <f>IF(AND(AB375=1,N('Resumen'!$B$4)&gt;0),IF(AC375&lt;=N('Resumen'!$B$4),1,0),0)</f>
        <v/>
      </c>
    </row>
    <row r="376">
      <c r="A376" s="4" t="n"/>
      <c r="B376" s="5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4" t="n"/>
      <c r="N376" s="4" t="n"/>
      <c r="O376" s="4" t="n"/>
      <c r="P376" s="4" t="n"/>
      <c r="Q376" s="4" t="n"/>
      <c r="R376" s="5" t="n"/>
      <c r="S376" s="4" t="n"/>
      <c r="T376" s="5" t="n"/>
      <c r="U376" s="6" t="n"/>
      <c r="V376" s="4" t="n"/>
      <c r="W376" s="4" t="n"/>
      <c r="X376" s="7" t="n"/>
      <c r="Y376" s="8">
        <f>COUNTIF(H376:Q376,"No")</f>
        <v/>
      </c>
      <c r="Z376" s="8">
        <f>IF(COUNTA(A376:G376)=0,0,10-COUNTA(H376:Q376))</f>
        <v/>
      </c>
      <c r="AA376" s="8">
        <f>AND(ISNUMBER(B376),D376="Solicitud de cotización",Y376=0,Z376=0)</f>
        <v/>
      </c>
      <c r="AB376" s="8">
        <f>IF(AND(ISNUMBER(B376),ISNUMBER(T376)),IF(T376&gt;=B376,1,0),0)</f>
        <v/>
      </c>
      <c r="AC376" s="9">
        <f>IF(AB376=1,(T376-B376)*24,0)</f>
        <v/>
      </c>
      <c r="AD376" s="9">
        <f>IF(AND(AB376=1,ISNUMBER(R376)),IF(R376&gt;B376,(MIN(R376,T376)-B376)*24,0),0)</f>
        <v/>
      </c>
      <c r="AE376" s="9">
        <f>AC376-AD376</f>
        <v/>
      </c>
      <c r="AF376" s="8">
        <f>IF(AND(AB376=1,N('Resumen'!$B$4)&gt;0),IF(AC376&lt;=N('Resumen'!$B$4),1,0),0)</f>
        <v/>
      </c>
    </row>
    <row r="377">
      <c r="A377" s="4" t="n"/>
      <c r="B377" s="5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4" t="n"/>
      <c r="N377" s="4" t="n"/>
      <c r="O377" s="4" t="n"/>
      <c r="P377" s="4" t="n"/>
      <c r="Q377" s="4" t="n"/>
      <c r="R377" s="5" t="n"/>
      <c r="S377" s="4" t="n"/>
      <c r="T377" s="5" t="n"/>
      <c r="U377" s="6" t="n"/>
      <c r="V377" s="4" t="n"/>
      <c r="W377" s="4" t="n"/>
      <c r="X377" s="7" t="n"/>
      <c r="Y377" s="8">
        <f>COUNTIF(H377:Q377,"No")</f>
        <v/>
      </c>
      <c r="Z377" s="8">
        <f>IF(COUNTA(A377:G377)=0,0,10-COUNTA(H377:Q377))</f>
        <v/>
      </c>
      <c r="AA377" s="8">
        <f>AND(ISNUMBER(B377),D377="Solicitud de cotización",Y377=0,Z377=0)</f>
        <v/>
      </c>
      <c r="AB377" s="8">
        <f>IF(AND(ISNUMBER(B377),ISNUMBER(T377)),IF(T377&gt;=B377,1,0),0)</f>
        <v/>
      </c>
      <c r="AC377" s="9">
        <f>IF(AB377=1,(T377-B377)*24,0)</f>
        <v/>
      </c>
      <c r="AD377" s="9">
        <f>IF(AND(AB377=1,ISNUMBER(R377)),IF(R377&gt;B377,(MIN(R377,T377)-B377)*24,0),0)</f>
        <v/>
      </c>
      <c r="AE377" s="9">
        <f>AC377-AD377</f>
        <v/>
      </c>
      <c r="AF377" s="8">
        <f>IF(AND(AB377=1,N('Resumen'!$B$4)&gt;0),IF(AC377&lt;=N('Resumen'!$B$4),1,0),0)</f>
        <v/>
      </c>
    </row>
    <row r="378">
      <c r="A378" s="4" t="n"/>
      <c r="B378" s="5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4" t="n"/>
      <c r="N378" s="4" t="n"/>
      <c r="O378" s="4" t="n"/>
      <c r="P378" s="4" t="n"/>
      <c r="Q378" s="4" t="n"/>
      <c r="R378" s="5" t="n"/>
      <c r="S378" s="4" t="n"/>
      <c r="T378" s="5" t="n"/>
      <c r="U378" s="6" t="n"/>
      <c r="V378" s="4" t="n"/>
      <c r="W378" s="4" t="n"/>
      <c r="X378" s="7" t="n"/>
      <c r="Y378" s="8">
        <f>COUNTIF(H378:Q378,"No")</f>
        <v/>
      </c>
      <c r="Z378" s="8">
        <f>IF(COUNTA(A378:G378)=0,0,10-COUNTA(H378:Q378))</f>
        <v/>
      </c>
      <c r="AA378" s="8">
        <f>AND(ISNUMBER(B378),D378="Solicitud de cotización",Y378=0,Z378=0)</f>
        <v/>
      </c>
      <c r="AB378" s="8">
        <f>IF(AND(ISNUMBER(B378),ISNUMBER(T378)),IF(T378&gt;=B378,1,0),0)</f>
        <v/>
      </c>
      <c r="AC378" s="9">
        <f>IF(AB378=1,(T378-B378)*24,0)</f>
        <v/>
      </c>
      <c r="AD378" s="9">
        <f>IF(AND(AB378=1,ISNUMBER(R378)),IF(R378&gt;B378,(MIN(R378,T378)-B378)*24,0),0)</f>
        <v/>
      </c>
      <c r="AE378" s="9">
        <f>AC378-AD378</f>
        <v/>
      </c>
      <c r="AF378" s="8">
        <f>IF(AND(AB378=1,N('Resumen'!$B$4)&gt;0),IF(AC378&lt;=N('Resumen'!$B$4),1,0),0)</f>
        <v/>
      </c>
    </row>
    <row r="379">
      <c r="A379" s="4" t="n"/>
      <c r="B379" s="5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4" t="n"/>
      <c r="N379" s="4" t="n"/>
      <c r="O379" s="4" t="n"/>
      <c r="P379" s="4" t="n"/>
      <c r="Q379" s="4" t="n"/>
      <c r="R379" s="5" t="n"/>
      <c r="S379" s="4" t="n"/>
      <c r="T379" s="5" t="n"/>
      <c r="U379" s="6" t="n"/>
      <c r="V379" s="4" t="n"/>
      <c r="W379" s="4" t="n"/>
      <c r="X379" s="7" t="n"/>
      <c r="Y379" s="8">
        <f>COUNTIF(H379:Q379,"No")</f>
        <v/>
      </c>
      <c r="Z379" s="8">
        <f>IF(COUNTA(A379:G379)=0,0,10-COUNTA(H379:Q379))</f>
        <v/>
      </c>
      <c r="AA379" s="8">
        <f>AND(ISNUMBER(B379),D379="Solicitud de cotización",Y379=0,Z379=0)</f>
        <v/>
      </c>
      <c r="AB379" s="8">
        <f>IF(AND(ISNUMBER(B379),ISNUMBER(T379)),IF(T379&gt;=B379,1,0),0)</f>
        <v/>
      </c>
      <c r="AC379" s="9">
        <f>IF(AB379=1,(T379-B379)*24,0)</f>
        <v/>
      </c>
      <c r="AD379" s="9">
        <f>IF(AND(AB379=1,ISNUMBER(R379)),IF(R379&gt;B379,(MIN(R379,T379)-B379)*24,0),0)</f>
        <v/>
      </c>
      <c r="AE379" s="9">
        <f>AC379-AD379</f>
        <v/>
      </c>
      <c r="AF379" s="8">
        <f>IF(AND(AB379=1,N('Resumen'!$B$4)&gt;0),IF(AC379&lt;=N('Resumen'!$B$4),1,0),0)</f>
        <v/>
      </c>
    </row>
    <row r="380">
      <c r="A380" s="4" t="n"/>
      <c r="B380" s="5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4" t="n"/>
      <c r="N380" s="4" t="n"/>
      <c r="O380" s="4" t="n"/>
      <c r="P380" s="4" t="n"/>
      <c r="Q380" s="4" t="n"/>
      <c r="R380" s="5" t="n"/>
      <c r="S380" s="4" t="n"/>
      <c r="T380" s="5" t="n"/>
      <c r="U380" s="6" t="n"/>
      <c r="V380" s="4" t="n"/>
      <c r="W380" s="4" t="n"/>
      <c r="X380" s="7" t="n"/>
      <c r="Y380" s="8">
        <f>COUNTIF(H380:Q380,"No")</f>
        <v/>
      </c>
      <c r="Z380" s="8">
        <f>IF(COUNTA(A380:G380)=0,0,10-COUNTA(H380:Q380))</f>
        <v/>
      </c>
      <c r="AA380" s="8">
        <f>AND(ISNUMBER(B380),D380="Solicitud de cotización",Y380=0,Z380=0)</f>
        <v/>
      </c>
      <c r="AB380" s="8">
        <f>IF(AND(ISNUMBER(B380),ISNUMBER(T380)),IF(T380&gt;=B380,1,0),0)</f>
        <v/>
      </c>
      <c r="AC380" s="9">
        <f>IF(AB380=1,(T380-B380)*24,0)</f>
        <v/>
      </c>
      <c r="AD380" s="9">
        <f>IF(AND(AB380=1,ISNUMBER(R380)),IF(R380&gt;B380,(MIN(R380,T380)-B380)*24,0),0)</f>
        <v/>
      </c>
      <c r="AE380" s="9">
        <f>AC380-AD380</f>
        <v/>
      </c>
      <c r="AF380" s="8">
        <f>IF(AND(AB380=1,N('Resumen'!$B$4)&gt;0),IF(AC380&lt;=N('Resumen'!$B$4),1,0),0)</f>
        <v/>
      </c>
    </row>
    <row r="381">
      <c r="A381" s="4" t="n"/>
      <c r="B381" s="5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4" t="n"/>
      <c r="N381" s="4" t="n"/>
      <c r="O381" s="4" t="n"/>
      <c r="P381" s="4" t="n"/>
      <c r="Q381" s="4" t="n"/>
      <c r="R381" s="5" t="n"/>
      <c r="S381" s="4" t="n"/>
      <c r="T381" s="5" t="n"/>
      <c r="U381" s="6" t="n"/>
      <c r="V381" s="4" t="n"/>
      <c r="W381" s="4" t="n"/>
      <c r="X381" s="7" t="n"/>
      <c r="Y381" s="8">
        <f>COUNTIF(H381:Q381,"No")</f>
        <v/>
      </c>
      <c r="Z381" s="8">
        <f>IF(COUNTA(A381:G381)=0,0,10-COUNTA(H381:Q381))</f>
        <v/>
      </c>
      <c r="AA381" s="8">
        <f>AND(ISNUMBER(B381),D381="Solicitud de cotización",Y381=0,Z381=0)</f>
        <v/>
      </c>
      <c r="AB381" s="8">
        <f>IF(AND(ISNUMBER(B381),ISNUMBER(T381)),IF(T381&gt;=B381,1,0),0)</f>
        <v/>
      </c>
      <c r="AC381" s="9">
        <f>IF(AB381=1,(T381-B381)*24,0)</f>
        <v/>
      </c>
      <c r="AD381" s="9">
        <f>IF(AND(AB381=1,ISNUMBER(R381)),IF(R381&gt;B381,(MIN(R381,T381)-B381)*24,0),0)</f>
        <v/>
      </c>
      <c r="AE381" s="9">
        <f>AC381-AD381</f>
        <v/>
      </c>
      <c r="AF381" s="8">
        <f>IF(AND(AB381=1,N('Resumen'!$B$4)&gt;0),IF(AC381&lt;=N('Resumen'!$B$4),1,0),0)</f>
        <v/>
      </c>
    </row>
    <row r="382">
      <c r="A382" s="4" t="n"/>
      <c r="B382" s="5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4" t="n"/>
      <c r="N382" s="4" t="n"/>
      <c r="O382" s="4" t="n"/>
      <c r="P382" s="4" t="n"/>
      <c r="Q382" s="4" t="n"/>
      <c r="R382" s="5" t="n"/>
      <c r="S382" s="4" t="n"/>
      <c r="T382" s="5" t="n"/>
      <c r="U382" s="6" t="n"/>
      <c r="V382" s="4" t="n"/>
      <c r="W382" s="4" t="n"/>
      <c r="X382" s="7" t="n"/>
      <c r="Y382" s="8">
        <f>COUNTIF(H382:Q382,"No")</f>
        <v/>
      </c>
      <c r="Z382" s="8">
        <f>IF(COUNTA(A382:G382)=0,0,10-COUNTA(H382:Q382))</f>
        <v/>
      </c>
      <c r="AA382" s="8">
        <f>AND(ISNUMBER(B382),D382="Solicitud de cotización",Y382=0,Z382=0)</f>
        <v/>
      </c>
      <c r="AB382" s="8">
        <f>IF(AND(ISNUMBER(B382),ISNUMBER(T382)),IF(T382&gt;=B382,1,0),0)</f>
        <v/>
      </c>
      <c r="AC382" s="9">
        <f>IF(AB382=1,(T382-B382)*24,0)</f>
        <v/>
      </c>
      <c r="AD382" s="9">
        <f>IF(AND(AB382=1,ISNUMBER(R382)),IF(R382&gt;B382,(MIN(R382,T382)-B382)*24,0),0)</f>
        <v/>
      </c>
      <c r="AE382" s="9">
        <f>AC382-AD382</f>
        <v/>
      </c>
      <c r="AF382" s="8">
        <f>IF(AND(AB382=1,N('Resumen'!$B$4)&gt;0),IF(AC382&lt;=N('Resumen'!$B$4),1,0),0)</f>
        <v/>
      </c>
    </row>
    <row r="383">
      <c r="A383" s="4" t="n"/>
      <c r="B383" s="5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4" t="n"/>
      <c r="N383" s="4" t="n"/>
      <c r="O383" s="4" t="n"/>
      <c r="P383" s="4" t="n"/>
      <c r="Q383" s="4" t="n"/>
      <c r="R383" s="5" t="n"/>
      <c r="S383" s="4" t="n"/>
      <c r="T383" s="5" t="n"/>
      <c r="U383" s="6" t="n"/>
      <c r="V383" s="4" t="n"/>
      <c r="W383" s="4" t="n"/>
      <c r="X383" s="7" t="n"/>
      <c r="Y383" s="8">
        <f>COUNTIF(H383:Q383,"No")</f>
        <v/>
      </c>
      <c r="Z383" s="8">
        <f>IF(COUNTA(A383:G383)=0,0,10-COUNTA(H383:Q383))</f>
        <v/>
      </c>
      <c r="AA383" s="8">
        <f>AND(ISNUMBER(B383),D383="Solicitud de cotización",Y383=0,Z383=0)</f>
        <v/>
      </c>
      <c r="AB383" s="8">
        <f>IF(AND(ISNUMBER(B383),ISNUMBER(T383)),IF(T383&gt;=B383,1,0),0)</f>
        <v/>
      </c>
      <c r="AC383" s="9">
        <f>IF(AB383=1,(T383-B383)*24,0)</f>
        <v/>
      </c>
      <c r="AD383" s="9">
        <f>IF(AND(AB383=1,ISNUMBER(R383)),IF(R383&gt;B383,(MIN(R383,T383)-B383)*24,0),0)</f>
        <v/>
      </c>
      <c r="AE383" s="9">
        <f>AC383-AD383</f>
        <v/>
      </c>
      <c r="AF383" s="8">
        <f>IF(AND(AB383=1,N('Resumen'!$B$4)&gt;0),IF(AC383&lt;=N('Resumen'!$B$4),1,0),0)</f>
        <v/>
      </c>
    </row>
    <row r="384">
      <c r="A384" s="4" t="n"/>
      <c r="B384" s="5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4" t="n"/>
      <c r="N384" s="4" t="n"/>
      <c r="O384" s="4" t="n"/>
      <c r="P384" s="4" t="n"/>
      <c r="Q384" s="4" t="n"/>
      <c r="R384" s="5" t="n"/>
      <c r="S384" s="4" t="n"/>
      <c r="T384" s="5" t="n"/>
      <c r="U384" s="6" t="n"/>
      <c r="V384" s="4" t="n"/>
      <c r="W384" s="4" t="n"/>
      <c r="X384" s="7" t="n"/>
      <c r="Y384" s="8">
        <f>COUNTIF(H384:Q384,"No")</f>
        <v/>
      </c>
      <c r="Z384" s="8">
        <f>IF(COUNTA(A384:G384)=0,0,10-COUNTA(H384:Q384))</f>
        <v/>
      </c>
      <c r="AA384" s="8">
        <f>AND(ISNUMBER(B384),D384="Solicitud de cotización",Y384=0,Z384=0)</f>
        <v/>
      </c>
      <c r="AB384" s="8">
        <f>IF(AND(ISNUMBER(B384),ISNUMBER(T384)),IF(T384&gt;=B384,1,0),0)</f>
        <v/>
      </c>
      <c r="AC384" s="9">
        <f>IF(AB384=1,(T384-B384)*24,0)</f>
        <v/>
      </c>
      <c r="AD384" s="9">
        <f>IF(AND(AB384=1,ISNUMBER(R384)),IF(R384&gt;B384,(MIN(R384,T384)-B384)*24,0),0)</f>
        <v/>
      </c>
      <c r="AE384" s="9">
        <f>AC384-AD384</f>
        <v/>
      </c>
      <c r="AF384" s="8">
        <f>IF(AND(AB384=1,N('Resumen'!$B$4)&gt;0),IF(AC384&lt;=N('Resumen'!$B$4),1,0),0)</f>
        <v/>
      </c>
    </row>
    <row r="385">
      <c r="A385" s="4" t="n"/>
      <c r="B385" s="5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4" t="n"/>
      <c r="N385" s="4" t="n"/>
      <c r="O385" s="4" t="n"/>
      <c r="P385" s="4" t="n"/>
      <c r="Q385" s="4" t="n"/>
      <c r="R385" s="5" t="n"/>
      <c r="S385" s="4" t="n"/>
      <c r="T385" s="5" t="n"/>
      <c r="U385" s="6" t="n"/>
      <c r="V385" s="4" t="n"/>
      <c r="W385" s="4" t="n"/>
      <c r="X385" s="7" t="n"/>
      <c r="Y385" s="8">
        <f>COUNTIF(H385:Q385,"No")</f>
        <v/>
      </c>
      <c r="Z385" s="8">
        <f>IF(COUNTA(A385:G385)=0,0,10-COUNTA(H385:Q385))</f>
        <v/>
      </c>
      <c r="AA385" s="8">
        <f>AND(ISNUMBER(B385),D385="Solicitud de cotización",Y385=0,Z385=0)</f>
        <v/>
      </c>
      <c r="AB385" s="8">
        <f>IF(AND(ISNUMBER(B385),ISNUMBER(T385)),IF(T385&gt;=B385,1,0),0)</f>
        <v/>
      </c>
      <c r="AC385" s="9">
        <f>IF(AB385=1,(T385-B385)*24,0)</f>
        <v/>
      </c>
      <c r="AD385" s="9">
        <f>IF(AND(AB385=1,ISNUMBER(R385)),IF(R385&gt;B385,(MIN(R385,T385)-B385)*24,0),0)</f>
        <v/>
      </c>
      <c r="AE385" s="9">
        <f>AC385-AD385</f>
        <v/>
      </c>
      <c r="AF385" s="8">
        <f>IF(AND(AB385=1,N('Resumen'!$B$4)&gt;0),IF(AC385&lt;=N('Resumen'!$B$4),1,0),0)</f>
        <v/>
      </c>
    </row>
    <row r="386">
      <c r="A386" s="4" t="n"/>
      <c r="B386" s="5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4" t="n"/>
      <c r="N386" s="4" t="n"/>
      <c r="O386" s="4" t="n"/>
      <c r="P386" s="4" t="n"/>
      <c r="Q386" s="4" t="n"/>
      <c r="R386" s="5" t="n"/>
      <c r="S386" s="4" t="n"/>
      <c r="T386" s="5" t="n"/>
      <c r="U386" s="6" t="n"/>
      <c r="V386" s="4" t="n"/>
      <c r="W386" s="4" t="n"/>
      <c r="X386" s="7" t="n"/>
      <c r="Y386" s="8">
        <f>COUNTIF(H386:Q386,"No")</f>
        <v/>
      </c>
      <c r="Z386" s="8">
        <f>IF(COUNTA(A386:G386)=0,0,10-COUNTA(H386:Q386))</f>
        <v/>
      </c>
      <c r="AA386" s="8">
        <f>AND(ISNUMBER(B386),D386="Solicitud de cotización",Y386=0,Z386=0)</f>
        <v/>
      </c>
      <c r="AB386" s="8">
        <f>IF(AND(ISNUMBER(B386),ISNUMBER(T386)),IF(T386&gt;=B386,1,0),0)</f>
        <v/>
      </c>
      <c r="AC386" s="9">
        <f>IF(AB386=1,(T386-B386)*24,0)</f>
        <v/>
      </c>
      <c r="AD386" s="9">
        <f>IF(AND(AB386=1,ISNUMBER(R386)),IF(R386&gt;B386,(MIN(R386,T386)-B386)*24,0),0)</f>
        <v/>
      </c>
      <c r="AE386" s="9">
        <f>AC386-AD386</f>
        <v/>
      </c>
      <c r="AF386" s="8">
        <f>IF(AND(AB386=1,N('Resumen'!$B$4)&gt;0),IF(AC386&lt;=N('Resumen'!$B$4),1,0),0)</f>
        <v/>
      </c>
    </row>
    <row r="387">
      <c r="A387" s="4" t="n"/>
      <c r="B387" s="5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4" t="n"/>
      <c r="N387" s="4" t="n"/>
      <c r="O387" s="4" t="n"/>
      <c r="P387" s="4" t="n"/>
      <c r="Q387" s="4" t="n"/>
      <c r="R387" s="5" t="n"/>
      <c r="S387" s="4" t="n"/>
      <c r="T387" s="5" t="n"/>
      <c r="U387" s="6" t="n"/>
      <c r="V387" s="4" t="n"/>
      <c r="W387" s="4" t="n"/>
      <c r="X387" s="7" t="n"/>
      <c r="Y387" s="8">
        <f>COUNTIF(H387:Q387,"No")</f>
        <v/>
      </c>
      <c r="Z387" s="8">
        <f>IF(COUNTA(A387:G387)=0,0,10-COUNTA(H387:Q387))</f>
        <v/>
      </c>
      <c r="AA387" s="8">
        <f>AND(ISNUMBER(B387),D387="Solicitud de cotización",Y387=0,Z387=0)</f>
        <v/>
      </c>
      <c r="AB387" s="8">
        <f>IF(AND(ISNUMBER(B387),ISNUMBER(T387)),IF(T387&gt;=B387,1,0),0)</f>
        <v/>
      </c>
      <c r="AC387" s="9">
        <f>IF(AB387=1,(T387-B387)*24,0)</f>
        <v/>
      </c>
      <c r="AD387" s="9">
        <f>IF(AND(AB387=1,ISNUMBER(R387)),IF(R387&gt;B387,(MIN(R387,T387)-B387)*24,0),0)</f>
        <v/>
      </c>
      <c r="AE387" s="9">
        <f>AC387-AD387</f>
        <v/>
      </c>
      <c r="AF387" s="8">
        <f>IF(AND(AB387=1,N('Resumen'!$B$4)&gt;0),IF(AC387&lt;=N('Resumen'!$B$4),1,0),0)</f>
        <v/>
      </c>
    </row>
    <row r="388">
      <c r="A388" s="4" t="n"/>
      <c r="B388" s="5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4" t="n"/>
      <c r="N388" s="4" t="n"/>
      <c r="O388" s="4" t="n"/>
      <c r="P388" s="4" t="n"/>
      <c r="Q388" s="4" t="n"/>
      <c r="R388" s="5" t="n"/>
      <c r="S388" s="4" t="n"/>
      <c r="T388" s="5" t="n"/>
      <c r="U388" s="6" t="n"/>
      <c r="V388" s="4" t="n"/>
      <c r="W388" s="4" t="n"/>
      <c r="X388" s="7" t="n"/>
      <c r="Y388" s="8">
        <f>COUNTIF(H388:Q388,"No")</f>
        <v/>
      </c>
      <c r="Z388" s="8">
        <f>IF(COUNTA(A388:G388)=0,0,10-COUNTA(H388:Q388))</f>
        <v/>
      </c>
      <c r="AA388" s="8">
        <f>AND(ISNUMBER(B388),D388="Solicitud de cotización",Y388=0,Z388=0)</f>
        <v/>
      </c>
      <c r="AB388" s="8">
        <f>IF(AND(ISNUMBER(B388),ISNUMBER(T388)),IF(T388&gt;=B388,1,0),0)</f>
        <v/>
      </c>
      <c r="AC388" s="9">
        <f>IF(AB388=1,(T388-B388)*24,0)</f>
        <v/>
      </c>
      <c r="AD388" s="9">
        <f>IF(AND(AB388=1,ISNUMBER(R388)),IF(R388&gt;B388,(MIN(R388,T388)-B388)*24,0),0)</f>
        <v/>
      </c>
      <c r="AE388" s="9">
        <f>AC388-AD388</f>
        <v/>
      </c>
      <c r="AF388" s="8">
        <f>IF(AND(AB388=1,N('Resumen'!$B$4)&gt;0),IF(AC388&lt;=N('Resumen'!$B$4),1,0),0)</f>
        <v/>
      </c>
    </row>
    <row r="389">
      <c r="A389" s="4" t="n"/>
      <c r="B389" s="5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4" t="n"/>
      <c r="N389" s="4" t="n"/>
      <c r="O389" s="4" t="n"/>
      <c r="P389" s="4" t="n"/>
      <c r="Q389" s="4" t="n"/>
      <c r="R389" s="5" t="n"/>
      <c r="S389" s="4" t="n"/>
      <c r="T389" s="5" t="n"/>
      <c r="U389" s="6" t="n"/>
      <c r="V389" s="4" t="n"/>
      <c r="W389" s="4" t="n"/>
      <c r="X389" s="7" t="n"/>
      <c r="Y389" s="8">
        <f>COUNTIF(H389:Q389,"No")</f>
        <v/>
      </c>
      <c r="Z389" s="8">
        <f>IF(COUNTA(A389:G389)=0,0,10-COUNTA(H389:Q389))</f>
        <v/>
      </c>
      <c r="AA389" s="8">
        <f>AND(ISNUMBER(B389),D389="Solicitud de cotización",Y389=0,Z389=0)</f>
        <v/>
      </c>
      <c r="AB389" s="8">
        <f>IF(AND(ISNUMBER(B389),ISNUMBER(T389)),IF(T389&gt;=B389,1,0),0)</f>
        <v/>
      </c>
      <c r="AC389" s="9">
        <f>IF(AB389=1,(T389-B389)*24,0)</f>
        <v/>
      </c>
      <c r="AD389" s="9">
        <f>IF(AND(AB389=1,ISNUMBER(R389)),IF(R389&gt;B389,(MIN(R389,T389)-B389)*24,0),0)</f>
        <v/>
      </c>
      <c r="AE389" s="9">
        <f>AC389-AD389</f>
        <v/>
      </c>
      <c r="AF389" s="8">
        <f>IF(AND(AB389=1,N('Resumen'!$B$4)&gt;0),IF(AC389&lt;=N('Resumen'!$B$4),1,0),0)</f>
        <v/>
      </c>
    </row>
    <row r="390">
      <c r="A390" s="4" t="n"/>
      <c r="B390" s="5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4" t="n"/>
      <c r="N390" s="4" t="n"/>
      <c r="O390" s="4" t="n"/>
      <c r="P390" s="4" t="n"/>
      <c r="Q390" s="4" t="n"/>
      <c r="R390" s="5" t="n"/>
      <c r="S390" s="4" t="n"/>
      <c r="T390" s="5" t="n"/>
      <c r="U390" s="6" t="n"/>
      <c r="V390" s="4" t="n"/>
      <c r="W390" s="4" t="n"/>
      <c r="X390" s="7" t="n"/>
      <c r="Y390" s="8">
        <f>COUNTIF(H390:Q390,"No")</f>
        <v/>
      </c>
      <c r="Z390" s="8">
        <f>IF(COUNTA(A390:G390)=0,0,10-COUNTA(H390:Q390))</f>
        <v/>
      </c>
      <c r="AA390" s="8">
        <f>AND(ISNUMBER(B390),D390="Solicitud de cotización",Y390=0,Z390=0)</f>
        <v/>
      </c>
      <c r="AB390" s="8">
        <f>IF(AND(ISNUMBER(B390),ISNUMBER(T390)),IF(T390&gt;=B390,1,0),0)</f>
        <v/>
      </c>
      <c r="AC390" s="9">
        <f>IF(AB390=1,(T390-B390)*24,0)</f>
        <v/>
      </c>
      <c r="AD390" s="9">
        <f>IF(AND(AB390=1,ISNUMBER(R390)),IF(R390&gt;B390,(MIN(R390,T390)-B390)*24,0),0)</f>
        <v/>
      </c>
      <c r="AE390" s="9">
        <f>AC390-AD390</f>
        <v/>
      </c>
      <c r="AF390" s="8">
        <f>IF(AND(AB390=1,N('Resumen'!$B$4)&gt;0),IF(AC390&lt;=N('Resumen'!$B$4),1,0),0)</f>
        <v/>
      </c>
    </row>
    <row r="391">
      <c r="A391" s="4" t="n"/>
      <c r="B391" s="5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4" t="n"/>
      <c r="N391" s="4" t="n"/>
      <c r="O391" s="4" t="n"/>
      <c r="P391" s="4" t="n"/>
      <c r="Q391" s="4" t="n"/>
      <c r="R391" s="5" t="n"/>
      <c r="S391" s="4" t="n"/>
      <c r="T391" s="5" t="n"/>
      <c r="U391" s="6" t="n"/>
      <c r="V391" s="4" t="n"/>
      <c r="W391" s="4" t="n"/>
      <c r="X391" s="7" t="n"/>
      <c r="Y391" s="8">
        <f>COUNTIF(H391:Q391,"No")</f>
        <v/>
      </c>
      <c r="Z391" s="8">
        <f>IF(COUNTA(A391:G391)=0,0,10-COUNTA(H391:Q391))</f>
        <v/>
      </c>
      <c r="AA391" s="8">
        <f>AND(ISNUMBER(B391),D391="Solicitud de cotización",Y391=0,Z391=0)</f>
        <v/>
      </c>
      <c r="AB391" s="8">
        <f>IF(AND(ISNUMBER(B391),ISNUMBER(T391)),IF(T391&gt;=B391,1,0),0)</f>
        <v/>
      </c>
      <c r="AC391" s="9">
        <f>IF(AB391=1,(T391-B391)*24,0)</f>
        <v/>
      </c>
      <c r="AD391" s="9">
        <f>IF(AND(AB391=1,ISNUMBER(R391)),IF(R391&gt;B391,(MIN(R391,T391)-B391)*24,0),0)</f>
        <v/>
      </c>
      <c r="AE391" s="9">
        <f>AC391-AD391</f>
        <v/>
      </c>
      <c r="AF391" s="8">
        <f>IF(AND(AB391=1,N('Resumen'!$B$4)&gt;0),IF(AC391&lt;=N('Resumen'!$B$4),1,0),0)</f>
        <v/>
      </c>
    </row>
    <row r="392">
      <c r="A392" s="4" t="n"/>
      <c r="B392" s="5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4" t="n"/>
      <c r="N392" s="4" t="n"/>
      <c r="O392" s="4" t="n"/>
      <c r="P392" s="4" t="n"/>
      <c r="Q392" s="4" t="n"/>
      <c r="R392" s="5" t="n"/>
      <c r="S392" s="4" t="n"/>
      <c r="T392" s="5" t="n"/>
      <c r="U392" s="6" t="n"/>
      <c r="V392" s="4" t="n"/>
      <c r="W392" s="4" t="n"/>
      <c r="X392" s="7" t="n"/>
      <c r="Y392" s="8">
        <f>COUNTIF(H392:Q392,"No")</f>
        <v/>
      </c>
      <c r="Z392" s="8">
        <f>IF(COUNTA(A392:G392)=0,0,10-COUNTA(H392:Q392))</f>
        <v/>
      </c>
      <c r="AA392" s="8">
        <f>AND(ISNUMBER(B392),D392="Solicitud de cotización",Y392=0,Z392=0)</f>
        <v/>
      </c>
      <c r="AB392" s="8">
        <f>IF(AND(ISNUMBER(B392),ISNUMBER(T392)),IF(T392&gt;=B392,1,0),0)</f>
        <v/>
      </c>
      <c r="AC392" s="9">
        <f>IF(AB392=1,(T392-B392)*24,0)</f>
        <v/>
      </c>
      <c r="AD392" s="9">
        <f>IF(AND(AB392=1,ISNUMBER(R392)),IF(R392&gt;B392,(MIN(R392,T392)-B392)*24,0),0)</f>
        <v/>
      </c>
      <c r="AE392" s="9">
        <f>AC392-AD392</f>
        <v/>
      </c>
      <c r="AF392" s="8">
        <f>IF(AND(AB392=1,N('Resumen'!$B$4)&gt;0),IF(AC392&lt;=N('Resumen'!$B$4),1,0),0)</f>
        <v/>
      </c>
    </row>
    <row r="393">
      <c r="A393" s="4" t="n"/>
      <c r="B393" s="5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4" t="n"/>
      <c r="N393" s="4" t="n"/>
      <c r="O393" s="4" t="n"/>
      <c r="P393" s="4" t="n"/>
      <c r="Q393" s="4" t="n"/>
      <c r="R393" s="5" t="n"/>
      <c r="S393" s="4" t="n"/>
      <c r="T393" s="5" t="n"/>
      <c r="U393" s="6" t="n"/>
      <c r="V393" s="4" t="n"/>
      <c r="W393" s="4" t="n"/>
      <c r="X393" s="7" t="n"/>
      <c r="Y393" s="8">
        <f>COUNTIF(H393:Q393,"No")</f>
        <v/>
      </c>
      <c r="Z393" s="8">
        <f>IF(COUNTA(A393:G393)=0,0,10-COUNTA(H393:Q393))</f>
        <v/>
      </c>
      <c r="AA393" s="8">
        <f>AND(ISNUMBER(B393),D393="Solicitud de cotización",Y393=0,Z393=0)</f>
        <v/>
      </c>
      <c r="AB393" s="8">
        <f>IF(AND(ISNUMBER(B393),ISNUMBER(T393)),IF(T393&gt;=B393,1,0),0)</f>
        <v/>
      </c>
      <c r="AC393" s="9">
        <f>IF(AB393=1,(T393-B393)*24,0)</f>
        <v/>
      </c>
      <c r="AD393" s="9">
        <f>IF(AND(AB393=1,ISNUMBER(R393)),IF(R393&gt;B393,(MIN(R393,T393)-B393)*24,0),0)</f>
        <v/>
      </c>
      <c r="AE393" s="9">
        <f>AC393-AD393</f>
        <v/>
      </c>
      <c r="AF393" s="8">
        <f>IF(AND(AB393=1,N('Resumen'!$B$4)&gt;0),IF(AC393&lt;=N('Resumen'!$B$4),1,0),0)</f>
        <v/>
      </c>
    </row>
    <row r="394">
      <c r="A394" s="4" t="n"/>
      <c r="B394" s="5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4" t="n"/>
      <c r="N394" s="4" t="n"/>
      <c r="O394" s="4" t="n"/>
      <c r="P394" s="4" t="n"/>
      <c r="Q394" s="4" t="n"/>
      <c r="R394" s="5" t="n"/>
      <c r="S394" s="4" t="n"/>
      <c r="T394" s="5" t="n"/>
      <c r="U394" s="6" t="n"/>
      <c r="V394" s="4" t="n"/>
      <c r="W394" s="4" t="n"/>
      <c r="X394" s="7" t="n"/>
      <c r="Y394" s="8">
        <f>COUNTIF(H394:Q394,"No")</f>
        <v/>
      </c>
      <c r="Z394" s="8">
        <f>IF(COUNTA(A394:G394)=0,0,10-COUNTA(H394:Q394))</f>
        <v/>
      </c>
      <c r="AA394" s="8">
        <f>AND(ISNUMBER(B394),D394="Solicitud de cotización",Y394=0,Z394=0)</f>
        <v/>
      </c>
      <c r="AB394" s="8">
        <f>IF(AND(ISNUMBER(B394),ISNUMBER(T394)),IF(T394&gt;=B394,1,0),0)</f>
        <v/>
      </c>
      <c r="AC394" s="9">
        <f>IF(AB394=1,(T394-B394)*24,0)</f>
        <v/>
      </c>
      <c r="AD394" s="9">
        <f>IF(AND(AB394=1,ISNUMBER(R394)),IF(R394&gt;B394,(MIN(R394,T394)-B394)*24,0),0)</f>
        <v/>
      </c>
      <c r="AE394" s="9">
        <f>AC394-AD394</f>
        <v/>
      </c>
      <c r="AF394" s="8">
        <f>IF(AND(AB394=1,N('Resumen'!$B$4)&gt;0),IF(AC394&lt;=N('Resumen'!$B$4),1,0),0)</f>
        <v/>
      </c>
    </row>
    <row r="395">
      <c r="A395" s="4" t="n"/>
      <c r="B395" s="5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4" t="n"/>
      <c r="N395" s="4" t="n"/>
      <c r="O395" s="4" t="n"/>
      <c r="P395" s="4" t="n"/>
      <c r="Q395" s="4" t="n"/>
      <c r="R395" s="5" t="n"/>
      <c r="S395" s="4" t="n"/>
      <c r="T395" s="5" t="n"/>
      <c r="U395" s="6" t="n"/>
      <c r="V395" s="4" t="n"/>
      <c r="W395" s="4" t="n"/>
      <c r="X395" s="7" t="n"/>
      <c r="Y395" s="8">
        <f>COUNTIF(H395:Q395,"No")</f>
        <v/>
      </c>
      <c r="Z395" s="8">
        <f>IF(COUNTA(A395:G395)=0,0,10-COUNTA(H395:Q395))</f>
        <v/>
      </c>
      <c r="AA395" s="8">
        <f>AND(ISNUMBER(B395),D395="Solicitud de cotización",Y395=0,Z395=0)</f>
        <v/>
      </c>
      <c r="AB395" s="8">
        <f>IF(AND(ISNUMBER(B395),ISNUMBER(T395)),IF(T395&gt;=B395,1,0),0)</f>
        <v/>
      </c>
      <c r="AC395" s="9">
        <f>IF(AB395=1,(T395-B395)*24,0)</f>
        <v/>
      </c>
      <c r="AD395" s="9">
        <f>IF(AND(AB395=1,ISNUMBER(R395)),IF(R395&gt;B395,(MIN(R395,T395)-B395)*24,0),0)</f>
        <v/>
      </c>
      <c r="AE395" s="9">
        <f>AC395-AD395</f>
        <v/>
      </c>
      <c r="AF395" s="8">
        <f>IF(AND(AB395=1,N('Resumen'!$B$4)&gt;0),IF(AC395&lt;=N('Resumen'!$B$4),1,0),0)</f>
        <v/>
      </c>
    </row>
    <row r="396">
      <c r="A396" s="4" t="n"/>
      <c r="B396" s="5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4" t="n"/>
      <c r="N396" s="4" t="n"/>
      <c r="O396" s="4" t="n"/>
      <c r="P396" s="4" t="n"/>
      <c r="Q396" s="4" t="n"/>
      <c r="R396" s="5" t="n"/>
      <c r="S396" s="4" t="n"/>
      <c r="T396" s="5" t="n"/>
      <c r="U396" s="6" t="n"/>
      <c r="V396" s="4" t="n"/>
      <c r="W396" s="4" t="n"/>
      <c r="X396" s="7" t="n"/>
      <c r="Y396" s="8">
        <f>COUNTIF(H396:Q396,"No")</f>
        <v/>
      </c>
      <c r="Z396" s="8">
        <f>IF(COUNTA(A396:G396)=0,0,10-COUNTA(H396:Q396))</f>
        <v/>
      </c>
      <c r="AA396" s="8">
        <f>AND(ISNUMBER(B396),D396="Solicitud de cotización",Y396=0,Z396=0)</f>
        <v/>
      </c>
      <c r="AB396" s="8">
        <f>IF(AND(ISNUMBER(B396),ISNUMBER(T396)),IF(T396&gt;=B396,1,0),0)</f>
        <v/>
      </c>
      <c r="AC396" s="9">
        <f>IF(AB396=1,(T396-B396)*24,0)</f>
        <v/>
      </c>
      <c r="AD396" s="9">
        <f>IF(AND(AB396=1,ISNUMBER(R396)),IF(R396&gt;B396,(MIN(R396,T396)-B396)*24,0),0)</f>
        <v/>
      </c>
      <c r="AE396" s="9">
        <f>AC396-AD396</f>
        <v/>
      </c>
      <c r="AF396" s="8">
        <f>IF(AND(AB396=1,N('Resumen'!$B$4)&gt;0),IF(AC396&lt;=N('Resumen'!$B$4),1,0),0)</f>
        <v/>
      </c>
    </row>
    <row r="397">
      <c r="A397" s="4" t="n"/>
      <c r="B397" s="5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4" t="n"/>
      <c r="N397" s="4" t="n"/>
      <c r="O397" s="4" t="n"/>
      <c r="P397" s="4" t="n"/>
      <c r="Q397" s="4" t="n"/>
      <c r="R397" s="5" t="n"/>
      <c r="S397" s="4" t="n"/>
      <c r="T397" s="5" t="n"/>
      <c r="U397" s="6" t="n"/>
      <c r="V397" s="4" t="n"/>
      <c r="W397" s="4" t="n"/>
      <c r="X397" s="7" t="n"/>
      <c r="Y397" s="8">
        <f>COUNTIF(H397:Q397,"No")</f>
        <v/>
      </c>
      <c r="Z397" s="8">
        <f>IF(COUNTA(A397:G397)=0,0,10-COUNTA(H397:Q397))</f>
        <v/>
      </c>
      <c r="AA397" s="8">
        <f>AND(ISNUMBER(B397),D397="Solicitud de cotización",Y397=0,Z397=0)</f>
        <v/>
      </c>
      <c r="AB397" s="8">
        <f>IF(AND(ISNUMBER(B397),ISNUMBER(T397)),IF(T397&gt;=B397,1,0),0)</f>
        <v/>
      </c>
      <c r="AC397" s="9">
        <f>IF(AB397=1,(T397-B397)*24,0)</f>
        <v/>
      </c>
      <c r="AD397" s="9">
        <f>IF(AND(AB397=1,ISNUMBER(R397)),IF(R397&gt;B397,(MIN(R397,T397)-B397)*24,0),0)</f>
        <v/>
      </c>
      <c r="AE397" s="9">
        <f>AC397-AD397</f>
        <v/>
      </c>
      <c r="AF397" s="8">
        <f>IF(AND(AB397=1,N('Resumen'!$B$4)&gt;0),IF(AC397&lt;=N('Resumen'!$B$4),1,0),0)</f>
        <v/>
      </c>
    </row>
    <row r="398">
      <c r="A398" s="4" t="n"/>
      <c r="B398" s="5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4" t="n"/>
      <c r="N398" s="4" t="n"/>
      <c r="O398" s="4" t="n"/>
      <c r="P398" s="4" t="n"/>
      <c r="Q398" s="4" t="n"/>
      <c r="R398" s="5" t="n"/>
      <c r="S398" s="4" t="n"/>
      <c r="T398" s="5" t="n"/>
      <c r="U398" s="6" t="n"/>
      <c r="V398" s="4" t="n"/>
      <c r="W398" s="4" t="n"/>
      <c r="X398" s="7" t="n"/>
      <c r="Y398" s="8">
        <f>COUNTIF(H398:Q398,"No")</f>
        <v/>
      </c>
      <c r="Z398" s="8">
        <f>IF(COUNTA(A398:G398)=0,0,10-COUNTA(H398:Q398))</f>
        <v/>
      </c>
      <c r="AA398" s="8">
        <f>AND(ISNUMBER(B398),D398="Solicitud de cotización",Y398=0,Z398=0)</f>
        <v/>
      </c>
      <c r="AB398" s="8">
        <f>IF(AND(ISNUMBER(B398),ISNUMBER(T398)),IF(T398&gt;=B398,1,0),0)</f>
        <v/>
      </c>
      <c r="AC398" s="9">
        <f>IF(AB398=1,(T398-B398)*24,0)</f>
        <v/>
      </c>
      <c r="AD398" s="9">
        <f>IF(AND(AB398=1,ISNUMBER(R398)),IF(R398&gt;B398,(MIN(R398,T398)-B398)*24,0),0)</f>
        <v/>
      </c>
      <c r="AE398" s="9">
        <f>AC398-AD398</f>
        <v/>
      </c>
      <c r="AF398" s="8">
        <f>IF(AND(AB398=1,N('Resumen'!$B$4)&gt;0),IF(AC398&lt;=N('Resumen'!$B$4),1,0),0)</f>
        <v/>
      </c>
    </row>
    <row r="399">
      <c r="A399" s="4" t="n"/>
      <c r="B399" s="5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4" t="n"/>
      <c r="N399" s="4" t="n"/>
      <c r="O399" s="4" t="n"/>
      <c r="P399" s="4" t="n"/>
      <c r="Q399" s="4" t="n"/>
      <c r="R399" s="5" t="n"/>
      <c r="S399" s="4" t="n"/>
      <c r="T399" s="5" t="n"/>
      <c r="U399" s="6" t="n"/>
      <c r="V399" s="4" t="n"/>
      <c r="W399" s="4" t="n"/>
      <c r="X399" s="7" t="n"/>
      <c r="Y399" s="8">
        <f>COUNTIF(H399:Q399,"No")</f>
        <v/>
      </c>
      <c r="Z399" s="8">
        <f>IF(COUNTA(A399:G399)=0,0,10-COUNTA(H399:Q399))</f>
        <v/>
      </c>
      <c r="AA399" s="8">
        <f>AND(ISNUMBER(B399),D399="Solicitud de cotización",Y399=0,Z399=0)</f>
        <v/>
      </c>
      <c r="AB399" s="8">
        <f>IF(AND(ISNUMBER(B399),ISNUMBER(T399)),IF(T399&gt;=B399,1,0),0)</f>
        <v/>
      </c>
      <c r="AC399" s="9">
        <f>IF(AB399=1,(T399-B399)*24,0)</f>
        <v/>
      </c>
      <c r="AD399" s="9">
        <f>IF(AND(AB399=1,ISNUMBER(R399)),IF(R399&gt;B399,(MIN(R399,T399)-B399)*24,0),0)</f>
        <v/>
      </c>
      <c r="AE399" s="9">
        <f>AC399-AD399</f>
        <v/>
      </c>
      <c r="AF399" s="8">
        <f>IF(AND(AB399=1,N('Resumen'!$B$4)&gt;0),IF(AC399&lt;=N('Resumen'!$B$4),1,0),0)</f>
        <v/>
      </c>
    </row>
    <row r="400">
      <c r="A400" s="4" t="n"/>
      <c r="B400" s="5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4" t="n"/>
      <c r="N400" s="4" t="n"/>
      <c r="O400" s="4" t="n"/>
      <c r="P400" s="4" t="n"/>
      <c r="Q400" s="4" t="n"/>
      <c r="R400" s="5" t="n"/>
      <c r="S400" s="4" t="n"/>
      <c r="T400" s="5" t="n"/>
      <c r="U400" s="6" t="n"/>
      <c r="V400" s="4" t="n"/>
      <c r="W400" s="4" t="n"/>
      <c r="X400" s="7" t="n"/>
      <c r="Y400" s="8">
        <f>COUNTIF(H400:Q400,"No")</f>
        <v/>
      </c>
      <c r="Z400" s="8">
        <f>IF(COUNTA(A400:G400)=0,0,10-COUNTA(H400:Q400))</f>
        <v/>
      </c>
      <c r="AA400" s="8">
        <f>AND(ISNUMBER(B400),D400="Solicitud de cotización",Y400=0,Z400=0)</f>
        <v/>
      </c>
      <c r="AB400" s="8">
        <f>IF(AND(ISNUMBER(B400),ISNUMBER(T400)),IF(T400&gt;=B400,1,0),0)</f>
        <v/>
      </c>
      <c r="AC400" s="9">
        <f>IF(AB400=1,(T400-B400)*24,0)</f>
        <v/>
      </c>
      <c r="AD400" s="9">
        <f>IF(AND(AB400=1,ISNUMBER(R400)),IF(R400&gt;B400,(MIN(R400,T400)-B400)*24,0),0)</f>
        <v/>
      </c>
      <c r="AE400" s="9">
        <f>AC400-AD400</f>
        <v/>
      </c>
      <c r="AF400" s="8">
        <f>IF(AND(AB400=1,N('Resumen'!$B$4)&gt;0),IF(AC400&lt;=N('Resumen'!$B$4),1,0),0)</f>
        <v/>
      </c>
    </row>
    <row r="401">
      <c r="A401" s="4" t="n"/>
      <c r="B401" s="5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4" t="n"/>
      <c r="N401" s="4" t="n"/>
      <c r="O401" s="4" t="n"/>
      <c r="P401" s="4" t="n"/>
      <c r="Q401" s="4" t="n"/>
      <c r="R401" s="5" t="n"/>
      <c r="S401" s="4" t="n"/>
      <c r="T401" s="5" t="n"/>
      <c r="U401" s="6" t="n"/>
      <c r="V401" s="4" t="n"/>
      <c r="W401" s="4" t="n"/>
      <c r="X401" s="7" t="n"/>
      <c r="Y401" s="8">
        <f>COUNTIF(H401:Q401,"No")</f>
        <v/>
      </c>
      <c r="Z401" s="8">
        <f>IF(COUNTA(A401:G401)=0,0,10-COUNTA(H401:Q401))</f>
        <v/>
      </c>
      <c r="AA401" s="8">
        <f>AND(ISNUMBER(B401),D401="Solicitud de cotización",Y401=0,Z401=0)</f>
        <v/>
      </c>
      <c r="AB401" s="8">
        <f>IF(AND(ISNUMBER(B401),ISNUMBER(T401)),IF(T401&gt;=B401,1,0),0)</f>
        <v/>
      </c>
      <c r="AC401" s="9">
        <f>IF(AB401=1,(T401-B401)*24,0)</f>
        <v/>
      </c>
      <c r="AD401" s="9">
        <f>IF(AND(AB401=1,ISNUMBER(R401)),IF(R401&gt;B401,(MIN(R401,T401)-B401)*24,0),0)</f>
        <v/>
      </c>
      <c r="AE401" s="9">
        <f>AC401-AD401</f>
        <v/>
      </c>
      <c r="AF401" s="8">
        <f>IF(AND(AB401=1,N('Resumen'!$B$4)&gt;0),IF(AC401&lt;=N('Resumen'!$B$4),1,0),0)</f>
        <v/>
      </c>
    </row>
    <row r="402">
      <c r="A402" s="4" t="n"/>
      <c r="B402" s="5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4" t="n"/>
      <c r="N402" s="4" t="n"/>
      <c r="O402" s="4" t="n"/>
      <c r="P402" s="4" t="n"/>
      <c r="Q402" s="4" t="n"/>
      <c r="R402" s="5" t="n"/>
      <c r="S402" s="4" t="n"/>
      <c r="T402" s="5" t="n"/>
      <c r="U402" s="6" t="n"/>
      <c r="V402" s="4" t="n"/>
      <c r="W402" s="4" t="n"/>
      <c r="X402" s="7" t="n"/>
      <c r="Y402" s="8">
        <f>COUNTIF(H402:Q402,"No")</f>
        <v/>
      </c>
      <c r="Z402" s="8">
        <f>IF(COUNTA(A402:G402)=0,0,10-COUNTA(H402:Q402))</f>
        <v/>
      </c>
      <c r="AA402" s="8">
        <f>AND(ISNUMBER(B402),D402="Solicitud de cotización",Y402=0,Z402=0)</f>
        <v/>
      </c>
      <c r="AB402" s="8">
        <f>IF(AND(ISNUMBER(B402),ISNUMBER(T402)),IF(T402&gt;=B402,1,0),0)</f>
        <v/>
      </c>
      <c r="AC402" s="9">
        <f>IF(AB402=1,(T402-B402)*24,0)</f>
        <v/>
      </c>
      <c r="AD402" s="9">
        <f>IF(AND(AB402=1,ISNUMBER(R402)),IF(R402&gt;B402,(MIN(R402,T402)-B402)*24,0),0)</f>
        <v/>
      </c>
      <c r="AE402" s="9">
        <f>AC402-AD402</f>
        <v/>
      </c>
      <c r="AF402" s="8">
        <f>IF(AND(AB402=1,N('Resumen'!$B$4)&gt;0),IF(AC402&lt;=N('Resumen'!$B$4),1,0),0)</f>
        <v/>
      </c>
    </row>
    <row r="403">
      <c r="A403" s="4" t="n"/>
      <c r="B403" s="5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4" t="n"/>
      <c r="N403" s="4" t="n"/>
      <c r="O403" s="4" t="n"/>
      <c r="P403" s="4" t="n"/>
      <c r="Q403" s="4" t="n"/>
      <c r="R403" s="5" t="n"/>
      <c r="S403" s="4" t="n"/>
      <c r="T403" s="5" t="n"/>
      <c r="U403" s="6" t="n"/>
      <c r="V403" s="4" t="n"/>
      <c r="W403" s="4" t="n"/>
      <c r="X403" s="7" t="n"/>
      <c r="Y403" s="8">
        <f>COUNTIF(H403:Q403,"No")</f>
        <v/>
      </c>
      <c r="Z403" s="8">
        <f>IF(COUNTA(A403:G403)=0,0,10-COUNTA(H403:Q403))</f>
        <v/>
      </c>
      <c r="AA403" s="8">
        <f>AND(ISNUMBER(B403),D403="Solicitud de cotización",Y403=0,Z403=0)</f>
        <v/>
      </c>
      <c r="AB403" s="8">
        <f>IF(AND(ISNUMBER(B403),ISNUMBER(T403)),IF(T403&gt;=B403,1,0),0)</f>
        <v/>
      </c>
      <c r="AC403" s="9">
        <f>IF(AB403=1,(T403-B403)*24,0)</f>
        <v/>
      </c>
      <c r="AD403" s="9">
        <f>IF(AND(AB403=1,ISNUMBER(R403)),IF(R403&gt;B403,(MIN(R403,T403)-B403)*24,0),0)</f>
        <v/>
      </c>
      <c r="AE403" s="9">
        <f>AC403-AD403</f>
        <v/>
      </c>
      <c r="AF403" s="8">
        <f>IF(AND(AB403=1,N('Resumen'!$B$4)&gt;0),IF(AC403&lt;=N('Resumen'!$B$4),1,0),0)</f>
        <v/>
      </c>
    </row>
    <row r="404">
      <c r="A404" s="4" t="n"/>
      <c r="B404" s="5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4" t="n"/>
      <c r="N404" s="4" t="n"/>
      <c r="O404" s="4" t="n"/>
      <c r="P404" s="4" t="n"/>
      <c r="Q404" s="4" t="n"/>
      <c r="R404" s="5" t="n"/>
      <c r="S404" s="4" t="n"/>
      <c r="T404" s="5" t="n"/>
      <c r="U404" s="6" t="n"/>
      <c r="V404" s="4" t="n"/>
      <c r="W404" s="4" t="n"/>
      <c r="X404" s="7" t="n"/>
      <c r="Y404" s="8">
        <f>COUNTIF(H404:Q404,"No")</f>
        <v/>
      </c>
      <c r="Z404" s="8">
        <f>IF(COUNTA(A404:G404)=0,0,10-COUNTA(H404:Q404))</f>
        <v/>
      </c>
      <c r="AA404" s="8">
        <f>AND(ISNUMBER(B404),D404="Solicitud de cotización",Y404=0,Z404=0)</f>
        <v/>
      </c>
      <c r="AB404" s="8">
        <f>IF(AND(ISNUMBER(B404),ISNUMBER(T404)),IF(T404&gt;=B404,1,0),0)</f>
        <v/>
      </c>
      <c r="AC404" s="9">
        <f>IF(AB404=1,(T404-B404)*24,0)</f>
        <v/>
      </c>
      <c r="AD404" s="9">
        <f>IF(AND(AB404=1,ISNUMBER(R404)),IF(R404&gt;B404,(MIN(R404,T404)-B404)*24,0),0)</f>
        <v/>
      </c>
      <c r="AE404" s="9">
        <f>AC404-AD404</f>
        <v/>
      </c>
      <c r="AF404" s="8">
        <f>IF(AND(AB404=1,N('Resumen'!$B$4)&gt;0),IF(AC404&lt;=N('Resumen'!$B$4),1,0),0)</f>
        <v/>
      </c>
    </row>
    <row r="405">
      <c r="A405" s="4" t="n"/>
      <c r="B405" s="5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4" t="n"/>
      <c r="N405" s="4" t="n"/>
      <c r="O405" s="4" t="n"/>
      <c r="P405" s="4" t="n"/>
      <c r="Q405" s="4" t="n"/>
      <c r="R405" s="5" t="n"/>
      <c r="S405" s="4" t="n"/>
      <c r="T405" s="5" t="n"/>
      <c r="U405" s="6" t="n"/>
      <c r="V405" s="4" t="n"/>
      <c r="W405" s="4" t="n"/>
      <c r="X405" s="7" t="n"/>
      <c r="Y405" s="8">
        <f>COUNTIF(H405:Q405,"No")</f>
        <v/>
      </c>
      <c r="Z405" s="8">
        <f>IF(COUNTA(A405:G405)=0,0,10-COUNTA(H405:Q405))</f>
        <v/>
      </c>
      <c r="AA405" s="8">
        <f>AND(ISNUMBER(B405),D405="Solicitud de cotización",Y405=0,Z405=0)</f>
        <v/>
      </c>
      <c r="AB405" s="8">
        <f>IF(AND(ISNUMBER(B405),ISNUMBER(T405)),IF(T405&gt;=B405,1,0),0)</f>
        <v/>
      </c>
      <c r="AC405" s="9">
        <f>IF(AB405=1,(T405-B405)*24,0)</f>
        <v/>
      </c>
      <c r="AD405" s="9">
        <f>IF(AND(AB405=1,ISNUMBER(R405)),IF(R405&gt;B405,(MIN(R405,T405)-B405)*24,0),0)</f>
        <v/>
      </c>
      <c r="AE405" s="9">
        <f>AC405-AD405</f>
        <v/>
      </c>
      <c r="AF405" s="8">
        <f>IF(AND(AB405=1,N('Resumen'!$B$4)&gt;0),IF(AC405&lt;=N('Resumen'!$B$4),1,0),0)</f>
        <v/>
      </c>
    </row>
    <row r="406">
      <c r="A406" s="4" t="n"/>
      <c r="B406" s="5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4" t="n"/>
      <c r="N406" s="4" t="n"/>
      <c r="O406" s="4" t="n"/>
      <c r="P406" s="4" t="n"/>
      <c r="Q406" s="4" t="n"/>
      <c r="R406" s="5" t="n"/>
      <c r="S406" s="4" t="n"/>
      <c r="T406" s="5" t="n"/>
      <c r="U406" s="6" t="n"/>
      <c r="V406" s="4" t="n"/>
      <c r="W406" s="4" t="n"/>
      <c r="X406" s="7" t="n"/>
      <c r="Y406" s="8">
        <f>COUNTIF(H406:Q406,"No")</f>
        <v/>
      </c>
      <c r="Z406" s="8">
        <f>IF(COUNTA(A406:G406)=0,0,10-COUNTA(H406:Q406))</f>
        <v/>
      </c>
      <c r="AA406" s="8">
        <f>AND(ISNUMBER(B406),D406="Solicitud de cotización",Y406=0,Z406=0)</f>
        <v/>
      </c>
      <c r="AB406" s="8">
        <f>IF(AND(ISNUMBER(B406),ISNUMBER(T406)),IF(T406&gt;=B406,1,0),0)</f>
        <v/>
      </c>
      <c r="AC406" s="9">
        <f>IF(AB406=1,(T406-B406)*24,0)</f>
        <v/>
      </c>
      <c r="AD406" s="9">
        <f>IF(AND(AB406=1,ISNUMBER(R406)),IF(R406&gt;B406,(MIN(R406,T406)-B406)*24,0),0)</f>
        <v/>
      </c>
      <c r="AE406" s="9">
        <f>AC406-AD406</f>
        <v/>
      </c>
      <c r="AF406" s="8">
        <f>IF(AND(AB406=1,N('Resumen'!$B$4)&gt;0),IF(AC406&lt;=N('Resumen'!$B$4),1,0),0)</f>
        <v/>
      </c>
    </row>
    <row r="407">
      <c r="A407" s="4" t="n"/>
      <c r="B407" s="5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4" t="n"/>
      <c r="N407" s="4" t="n"/>
      <c r="O407" s="4" t="n"/>
      <c r="P407" s="4" t="n"/>
      <c r="Q407" s="4" t="n"/>
      <c r="R407" s="5" t="n"/>
      <c r="S407" s="4" t="n"/>
      <c r="T407" s="5" t="n"/>
      <c r="U407" s="6" t="n"/>
      <c r="V407" s="4" t="n"/>
      <c r="W407" s="4" t="n"/>
      <c r="X407" s="7" t="n"/>
      <c r="Y407" s="8">
        <f>COUNTIF(H407:Q407,"No")</f>
        <v/>
      </c>
      <c r="Z407" s="8">
        <f>IF(COUNTA(A407:G407)=0,0,10-COUNTA(H407:Q407))</f>
        <v/>
      </c>
      <c r="AA407" s="8">
        <f>AND(ISNUMBER(B407),D407="Solicitud de cotización",Y407=0,Z407=0)</f>
        <v/>
      </c>
      <c r="AB407" s="8">
        <f>IF(AND(ISNUMBER(B407),ISNUMBER(T407)),IF(T407&gt;=B407,1,0),0)</f>
        <v/>
      </c>
      <c r="AC407" s="9">
        <f>IF(AB407=1,(T407-B407)*24,0)</f>
        <v/>
      </c>
      <c r="AD407" s="9">
        <f>IF(AND(AB407=1,ISNUMBER(R407)),IF(R407&gt;B407,(MIN(R407,T407)-B407)*24,0),0)</f>
        <v/>
      </c>
      <c r="AE407" s="9">
        <f>AC407-AD407</f>
        <v/>
      </c>
      <c r="AF407" s="8">
        <f>IF(AND(AB407=1,N('Resumen'!$B$4)&gt;0),IF(AC407&lt;=N('Resumen'!$B$4),1,0),0)</f>
        <v/>
      </c>
    </row>
    <row r="408">
      <c r="A408" s="4" t="n"/>
      <c r="B408" s="5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4" t="n"/>
      <c r="N408" s="4" t="n"/>
      <c r="O408" s="4" t="n"/>
      <c r="P408" s="4" t="n"/>
      <c r="Q408" s="4" t="n"/>
      <c r="R408" s="5" t="n"/>
      <c r="S408" s="4" t="n"/>
      <c r="T408" s="5" t="n"/>
      <c r="U408" s="6" t="n"/>
      <c r="V408" s="4" t="n"/>
      <c r="W408" s="4" t="n"/>
      <c r="X408" s="7" t="n"/>
      <c r="Y408" s="8">
        <f>COUNTIF(H408:Q408,"No")</f>
        <v/>
      </c>
      <c r="Z408" s="8">
        <f>IF(COUNTA(A408:G408)=0,0,10-COUNTA(H408:Q408))</f>
        <v/>
      </c>
      <c r="AA408" s="8">
        <f>AND(ISNUMBER(B408),D408="Solicitud de cotización",Y408=0,Z408=0)</f>
        <v/>
      </c>
      <c r="AB408" s="8">
        <f>IF(AND(ISNUMBER(B408),ISNUMBER(T408)),IF(T408&gt;=B408,1,0),0)</f>
        <v/>
      </c>
      <c r="AC408" s="9">
        <f>IF(AB408=1,(T408-B408)*24,0)</f>
        <v/>
      </c>
      <c r="AD408" s="9">
        <f>IF(AND(AB408=1,ISNUMBER(R408)),IF(R408&gt;B408,(MIN(R408,T408)-B408)*24,0),0)</f>
        <v/>
      </c>
      <c r="AE408" s="9">
        <f>AC408-AD408</f>
        <v/>
      </c>
      <c r="AF408" s="8">
        <f>IF(AND(AB408=1,N('Resumen'!$B$4)&gt;0),IF(AC408&lt;=N('Resumen'!$B$4),1,0),0)</f>
        <v/>
      </c>
    </row>
    <row r="409">
      <c r="A409" s="4" t="n"/>
      <c r="B409" s="5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4" t="n"/>
      <c r="N409" s="4" t="n"/>
      <c r="O409" s="4" t="n"/>
      <c r="P409" s="4" t="n"/>
      <c r="Q409" s="4" t="n"/>
      <c r="R409" s="5" t="n"/>
      <c r="S409" s="4" t="n"/>
      <c r="T409" s="5" t="n"/>
      <c r="U409" s="6" t="n"/>
      <c r="V409" s="4" t="n"/>
      <c r="W409" s="4" t="n"/>
      <c r="X409" s="7" t="n"/>
      <c r="Y409" s="8">
        <f>COUNTIF(H409:Q409,"No")</f>
        <v/>
      </c>
      <c r="Z409" s="8">
        <f>IF(COUNTA(A409:G409)=0,0,10-COUNTA(H409:Q409))</f>
        <v/>
      </c>
      <c r="AA409" s="8">
        <f>AND(ISNUMBER(B409),D409="Solicitud de cotización",Y409=0,Z409=0)</f>
        <v/>
      </c>
      <c r="AB409" s="8">
        <f>IF(AND(ISNUMBER(B409),ISNUMBER(T409)),IF(T409&gt;=B409,1,0),0)</f>
        <v/>
      </c>
      <c r="AC409" s="9">
        <f>IF(AB409=1,(T409-B409)*24,0)</f>
        <v/>
      </c>
      <c r="AD409" s="9">
        <f>IF(AND(AB409=1,ISNUMBER(R409)),IF(R409&gt;B409,(MIN(R409,T409)-B409)*24,0),0)</f>
        <v/>
      </c>
      <c r="AE409" s="9">
        <f>AC409-AD409</f>
        <v/>
      </c>
      <c r="AF409" s="8">
        <f>IF(AND(AB409=1,N('Resumen'!$B$4)&gt;0),IF(AC409&lt;=N('Resumen'!$B$4),1,0),0)</f>
        <v/>
      </c>
    </row>
    <row r="410">
      <c r="A410" s="4" t="n"/>
      <c r="B410" s="5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4" t="n"/>
      <c r="N410" s="4" t="n"/>
      <c r="O410" s="4" t="n"/>
      <c r="P410" s="4" t="n"/>
      <c r="Q410" s="4" t="n"/>
      <c r="R410" s="5" t="n"/>
      <c r="S410" s="4" t="n"/>
      <c r="T410" s="5" t="n"/>
      <c r="U410" s="6" t="n"/>
      <c r="V410" s="4" t="n"/>
      <c r="W410" s="4" t="n"/>
      <c r="X410" s="7" t="n"/>
      <c r="Y410" s="8">
        <f>COUNTIF(H410:Q410,"No")</f>
        <v/>
      </c>
      <c r="Z410" s="8">
        <f>IF(COUNTA(A410:G410)=0,0,10-COUNTA(H410:Q410))</f>
        <v/>
      </c>
      <c r="AA410" s="8">
        <f>AND(ISNUMBER(B410),D410="Solicitud de cotización",Y410=0,Z410=0)</f>
        <v/>
      </c>
      <c r="AB410" s="8">
        <f>IF(AND(ISNUMBER(B410),ISNUMBER(T410)),IF(T410&gt;=B410,1,0),0)</f>
        <v/>
      </c>
      <c r="AC410" s="9">
        <f>IF(AB410=1,(T410-B410)*24,0)</f>
        <v/>
      </c>
      <c r="AD410" s="9">
        <f>IF(AND(AB410=1,ISNUMBER(R410)),IF(R410&gt;B410,(MIN(R410,T410)-B410)*24,0),0)</f>
        <v/>
      </c>
      <c r="AE410" s="9">
        <f>AC410-AD410</f>
        <v/>
      </c>
      <c r="AF410" s="8">
        <f>IF(AND(AB410=1,N('Resumen'!$B$4)&gt;0),IF(AC410&lt;=N('Resumen'!$B$4),1,0),0)</f>
        <v/>
      </c>
    </row>
    <row r="411">
      <c r="A411" s="4" t="n"/>
      <c r="B411" s="5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4" t="n"/>
      <c r="N411" s="4" t="n"/>
      <c r="O411" s="4" t="n"/>
      <c r="P411" s="4" t="n"/>
      <c r="Q411" s="4" t="n"/>
      <c r="R411" s="5" t="n"/>
      <c r="S411" s="4" t="n"/>
      <c r="T411" s="5" t="n"/>
      <c r="U411" s="6" t="n"/>
      <c r="V411" s="4" t="n"/>
      <c r="W411" s="4" t="n"/>
      <c r="X411" s="7" t="n"/>
      <c r="Y411" s="8">
        <f>COUNTIF(H411:Q411,"No")</f>
        <v/>
      </c>
      <c r="Z411" s="8">
        <f>IF(COUNTA(A411:G411)=0,0,10-COUNTA(H411:Q411))</f>
        <v/>
      </c>
      <c r="AA411" s="8">
        <f>AND(ISNUMBER(B411),D411="Solicitud de cotización",Y411=0,Z411=0)</f>
        <v/>
      </c>
      <c r="AB411" s="8">
        <f>IF(AND(ISNUMBER(B411),ISNUMBER(T411)),IF(T411&gt;=B411,1,0),0)</f>
        <v/>
      </c>
      <c r="AC411" s="9">
        <f>IF(AB411=1,(T411-B411)*24,0)</f>
        <v/>
      </c>
      <c r="AD411" s="9">
        <f>IF(AND(AB411=1,ISNUMBER(R411)),IF(R411&gt;B411,(MIN(R411,T411)-B411)*24,0),0)</f>
        <v/>
      </c>
      <c r="AE411" s="9">
        <f>AC411-AD411</f>
        <v/>
      </c>
      <c r="AF411" s="8">
        <f>IF(AND(AB411=1,N('Resumen'!$B$4)&gt;0),IF(AC411&lt;=N('Resumen'!$B$4),1,0),0)</f>
        <v/>
      </c>
    </row>
    <row r="412">
      <c r="A412" s="4" t="n"/>
      <c r="B412" s="5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4" t="n"/>
      <c r="N412" s="4" t="n"/>
      <c r="O412" s="4" t="n"/>
      <c r="P412" s="4" t="n"/>
      <c r="Q412" s="4" t="n"/>
      <c r="R412" s="5" t="n"/>
      <c r="S412" s="4" t="n"/>
      <c r="T412" s="5" t="n"/>
      <c r="U412" s="6" t="n"/>
      <c r="V412" s="4" t="n"/>
      <c r="W412" s="4" t="n"/>
      <c r="X412" s="7" t="n"/>
      <c r="Y412" s="8">
        <f>COUNTIF(H412:Q412,"No")</f>
        <v/>
      </c>
      <c r="Z412" s="8">
        <f>IF(COUNTA(A412:G412)=0,0,10-COUNTA(H412:Q412))</f>
        <v/>
      </c>
      <c r="AA412" s="8">
        <f>AND(ISNUMBER(B412),D412="Solicitud de cotización",Y412=0,Z412=0)</f>
        <v/>
      </c>
      <c r="AB412" s="8">
        <f>IF(AND(ISNUMBER(B412),ISNUMBER(T412)),IF(T412&gt;=B412,1,0),0)</f>
        <v/>
      </c>
      <c r="AC412" s="9">
        <f>IF(AB412=1,(T412-B412)*24,0)</f>
        <v/>
      </c>
      <c r="AD412" s="9">
        <f>IF(AND(AB412=1,ISNUMBER(R412)),IF(R412&gt;B412,(MIN(R412,T412)-B412)*24,0),0)</f>
        <v/>
      </c>
      <c r="AE412" s="9">
        <f>AC412-AD412</f>
        <v/>
      </c>
      <c r="AF412" s="8">
        <f>IF(AND(AB412=1,N('Resumen'!$B$4)&gt;0),IF(AC412&lt;=N('Resumen'!$B$4),1,0),0)</f>
        <v/>
      </c>
    </row>
    <row r="413">
      <c r="A413" s="4" t="n"/>
      <c r="B413" s="5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4" t="n"/>
      <c r="N413" s="4" t="n"/>
      <c r="O413" s="4" t="n"/>
      <c r="P413" s="4" t="n"/>
      <c r="Q413" s="4" t="n"/>
      <c r="R413" s="5" t="n"/>
      <c r="S413" s="4" t="n"/>
      <c r="T413" s="5" t="n"/>
      <c r="U413" s="6" t="n"/>
      <c r="V413" s="4" t="n"/>
      <c r="W413" s="4" t="n"/>
      <c r="X413" s="7" t="n"/>
      <c r="Y413" s="8">
        <f>COUNTIF(H413:Q413,"No")</f>
        <v/>
      </c>
      <c r="Z413" s="8">
        <f>IF(COUNTA(A413:G413)=0,0,10-COUNTA(H413:Q413))</f>
        <v/>
      </c>
      <c r="AA413" s="8">
        <f>AND(ISNUMBER(B413),D413="Solicitud de cotización",Y413=0,Z413=0)</f>
        <v/>
      </c>
      <c r="AB413" s="8">
        <f>IF(AND(ISNUMBER(B413),ISNUMBER(T413)),IF(T413&gt;=B413,1,0),0)</f>
        <v/>
      </c>
      <c r="AC413" s="9">
        <f>IF(AB413=1,(T413-B413)*24,0)</f>
        <v/>
      </c>
      <c r="AD413" s="9">
        <f>IF(AND(AB413=1,ISNUMBER(R413)),IF(R413&gt;B413,(MIN(R413,T413)-B413)*24,0),0)</f>
        <v/>
      </c>
      <c r="AE413" s="9">
        <f>AC413-AD413</f>
        <v/>
      </c>
      <c r="AF413" s="8">
        <f>IF(AND(AB413=1,N('Resumen'!$B$4)&gt;0),IF(AC413&lt;=N('Resumen'!$B$4),1,0),0)</f>
        <v/>
      </c>
    </row>
    <row r="414">
      <c r="A414" s="4" t="n"/>
      <c r="B414" s="5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4" t="n"/>
      <c r="N414" s="4" t="n"/>
      <c r="O414" s="4" t="n"/>
      <c r="P414" s="4" t="n"/>
      <c r="Q414" s="4" t="n"/>
      <c r="R414" s="5" t="n"/>
      <c r="S414" s="4" t="n"/>
      <c r="T414" s="5" t="n"/>
      <c r="U414" s="6" t="n"/>
      <c r="V414" s="4" t="n"/>
      <c r="W414" s="4" t="n"/>
      <c r="X414" s="7" t="n"/>
      <c r="Y414" s="8">
        <f>COUNTIF(H414:Q414,"No")</f>
        <v/>
      </c>
      <c r="Z414" s="8">
        <f>IF(COUNTA(A414:G414)=0,0,10-COUNTA(H414:Q414))</f>
        <v/>
      </c>
      <c r="AA414" s="8">
        <f>AND(ISNUMBER(B414),D414="Solicitud de cotización",Y414=0,Z414=0)</f>
        <v/>
      </c>
      <c r="AB414" s="8">
        <f>IF(AND(ISNUMBER(B414),ISNUMBER(T414)),IF(T414&gt;=B414,1,0),0)</f>
        <v/>
      </c>
      <c r="AC414" s="9">
        <f>IF(AB414=1,(T414-B414)*24,0)</f>
        <v/>
      </c>
      <c r="AD414" s="9">
        <f>IF(AND(AB414=1,ISNUMBER(R414)),IF(R414&gt;B414,(MIN(R414,T414)-B414)*24,0),0)</f>
        <v/>
      </c>
      <c r="AE414" s="9">
        <f>AC414-AD414</f>
        <v/>
      </c>
      <c r="AF414" s="8">
        <f>IF(AND(AB414=1,N('Resumen'!$B$4)&gt;0),IF(AC414&lt;=N('Resumen'!$B$4),1,0),0)</f>
        <v/>
      </c>
    </row>
    <row r="415">
      <c r="A415" s="4" t="n"/>
      <c r="B415" s="5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4" t="n"/>
      <c r="N415" s="4" t="n"/>
      <c r="O415" s="4" t="n"/>
      <c r="P415" s="4" t="n"/>
      <c r="Q415" s="4" t="n"/>
      <c r="R415" s="5" t="n"/>
      <c r="S415" s="4" t="n"/>
      <c r="T415" s="5" t="n"/>
      <c r="U415" s="6" t="n"/>
      <c r="V415" s="4" t="n"/>
      <c r="W415" s="4" t="n"/>
      <c r="X415" s="7" t="n"/>
      <c r="Y415" s="8">
        <f>COUNTIF(H415:Q415,"No")</f>
        <v/>
      </c>
      <c r="Z415" s="8">
        <f>IF(COUNTA(A415:G415)=0,0,10-COUNTA(H415:Q415))</f>
        <v/>
      </c>
      <c r="AA415" s="8">
        <f>AND(ISNUMBER(B415),D415="Solicitud de cotización",Y415=0,Z415=0)</f>
        <v/>
      </c>
      <c r="AB415" s="8">
        <f>IF(AND(ISNUMBER(B415),ISNUMBER(T415)),IF(T415&gt;=B415,1,0),0)</f>
        <v/>
      </c>
      <c r="AC415" s="9">
        <f>IF(AB415=1,(T415-B415)*24,0)</f>
        <v/>
      </c>
      <c r="AD415" s="9">
        <f>IF(AND(AB415=1,ISNUMBER(R415)),IF(R415&gt;B415,(MIN(R415,T415)-B415)*24,0),0)</f>
        <v/>
      </c>
      <c r="AE415" s="9">
        <f>AC415-AD415</f>
        <v/>
      </c>
      <c r="AF415" s="8">
        <f>IF(AND(AB415=1,N('Resumen'!$B$4)&gt;0),IF(AC415&lt;=N('Resumen'!$B$4),1,0),0)</f>
        <v/>
      </c>
    </row>
    <row r="416">
      <c r="A416" s="4" t="n"/>
      <c r="B416" s="5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4" t="n"/>
      <c r="N416" s="4" t="n"/>
      <c r="O416" s="4" t="n"/>
      <c r="P416" s="4" t="n"/>
      <c r="Q416" s="4" t="n"/>
      <c r="R416" s="5" t="n"/>
      <c r="S416" s="4" t="n"/>
      <c r="T416" s="5" t="n"/>
      <c r="U416" s="6" t="n"/>
      <c r="V416" s="4" t="n"/>
      <c r="W416" s="4" t="n"/>
      <c r="X416" s="7" t="n"/>
      <c r="Y416" s="8">
        <f>COUNTIF(H416:Q416,"No")</f>
        <v/>
      </c>
      <c r="Z416" s="8">
        <f>IF(COUNTA(A416:G416)=0,0,10-COUNTA(H416:Q416))</f>
        <v/>
      </c>
      <c r="AA416" s="8">
        <f>AND(ISNUMBER(B416),D416="Solicitud de cotización",Y416=0,Z416=0)</f>
        <v/>
      </c>
      <c r="AB416" s="8">
        <f>IF(AND(ISNUMBER(B416),ISNUMBER(T416)),IF(T416&gt;=B416,1,0),0)</f>
        <v/>
      </c>
      <c r="AC416" s="9">
        <f>IF(AB416=1,(T416-B416)*24,0)</f>
        <v/>
      </c>
      <c r="AD416" s="9">
        <f>IF(AND(AB416=1,ISNUMBER(R416)),IF(R416&gt;B416,(MIN(R416,T416)-B416)*24,0),0)</f>
        <v/>
      </c>
      <c r="AE416" s="9">
        <f>AC416-AD416</f>
        <v/>
      </c>
      <c r="AF416" s="8">
        <f>IF(AND(AB416=1,N('Resumen'!$B$4)&gt;0),IF(AC416&lt;=N('Resumen'!$B$4),1,0),0)</f>
        <v/>
      </c>
    </row>
    <row r="417">
      <c r="A417" s="4" t="n"/>
      <c r="B417" s="5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4" t="n"/>
      <c r="N417" s="4" t="n"/>
      <c r="O417" s="4" t="n"/>
      <c r="P417" s="4" t="n"/>
      <c r="Q417" s="4" t="n"/>
      <c r="R417" s="5" t="n"/>
      <c r="S417" s="4" t="n"/>
      <c r="T417" s="5" t="n"/>
      <c r="U417" s="6" t="n"/>
      <c r="V417" s="4" t="n"/>
      <c r="W417" s="4" t="n"/>
      <c r="X417" s="7" t="n"/>
      <c r="Y417" s="8">
        <f>COUNTIF(H417:Q417,"No")</f>
        <v/>
      </c>
      <c r="Z417" s="8">
        <f>IF(COUNTA(A417:G417)=0,0,10-COUNTA(H417:Q417))</f>
        <v/>
      </c>
      <c r="AA417" s="8">
        <f>AND(ISNUMBER(B417),D417="Solicitud de cotización",Y417=0,Z417=0)</f>
        <v/>
      </c>
      <c r="AB417" s="8">
        <f>IF(AND(ISNUMBER(B417),ISNUMBER(T417)),IF(T417&gt;=B417,1,0),0)</f>
        <v/>
      </c>
      <c r="AC417" s="9">
        <f>IF(AB417=1,(T417-B417)*24,0)</f>
        <v/>
      </c>
      <c r="AD417" s="9">
        <f>IF(AND(AB417=1,ISNUMBER(R417)),IF(R417&gt;B417,(MIN(R417,T417)-B417)*24,0),0)</f>
        <v/>
      </c>
      <c r="AE417" s="9">
        <f>AC417-AD417</f>
        <v/>
      </c>
      <c r="AF417" s="8">
        <f>IF(AND(AB417=1,N('Resumen'!$B$4)&gt;0),IF(AC417&lt;=N('Resumen'!$B$4),1,0),0)</f>
        <v/>
      </c>
    </row>
    <row r="418">
      <c r="A418" s="4" t="n"/>
      <c r="B418" s="5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4" t="n"/>
      <c r="N418" s="4" t="n"/>
      <c r="O418" s="4" t="n"/>
      <c r="P418" s="4" t="n"/>
      <c r="Q418" s="4" t="n"/>
      <c r="R418" s="5" t="n"/>
      <c r="S418" s="4" t="n"/>
      <c r="T418" s="5" t="n"/>
      <c r="U418" s="6" t="n"/>
      <c r="V418" s="4" t="n"/>
      <c r="W418" s="4" t="n"/>
      <c r="X418" s="7" t="n"/>
      <c r="Y418" s="8">
        <f>COUNTIF(H418:Q418,"No")</f>
        <v/>
      </c>
      <c r="Z418" s="8">
        <f>IF(COUNTA(A418:G418)=0,0,10-COUNTA(H418:Q418))</f>
        <v/>
      </c>
      <c r="AA418" s="8">
        <f>AND(ISNUMBER(B418),D418="Solicitud de cotización",Y418=0,Z418=0)</f>
        <v/>
      </c>
      <c r="AB418" s="8">
        <f>IF(AND(ISNUMBER(B418),ISNUMBER(T418)),IF(T418&gt;=B418,1,0),0)</f>
        <v/>
      </c>
      <c r="AC418" s="9">
        <f>IF(AB418=1,(T418-B418)*24,0)</f>
        <v/>
      </c>
      <c r="AD418" s="9">
        <f>IF(AND(AB418=1,ISNUMBER(R418)),IF(R418&gt;B418,(MIN(R418,T418)-B418)*24,0),0)</f>
        <v/>
      </c>
      <c r="AE418" s="9">
        <f>AC418-AD418</f>
        <v/>
      </c>
      <c r="AF418" s="8">
        <f>IF(AND(AB418=1,N('Resumen'!$B$4)&gt;0),IF(AC418&lt;=N('Resumen'!$B$4),1,0),0)</f>
        <v/>
      </c>
    </row>
    <row r="419">
      <c r="A419" s="4" t="n"/>
      <c r="B419" s="5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4" t="n"/>
      <c r="N419" s="4" t="n"/>
      <c r="O419" s="4" t="n"/>
      <c r="P419" s="4" t="n"/>
      <c r="Q419" s="4" t="n"/>
      <c r="R419" s="5" t="n"/>
      <c r="S419" s="4" t="n"/>
      <c r="T419" s="5" t="n"/>
      <c r="U419" s="6" t="n"/>
      <c r="V419" s="4" t="n"/>
      <c r="W419" s="4" t="n"/>
      <c r="X419" s="7" t="n"/>
      <c r="Y419" s="8">
        <f>COUNTIF(H419:Q419,"No")</f>
        <v/>
      </c>
      <c r="Z419" s="8">
        <f>IF(COUNTA(A419:G419)=0,0,10-COUNTA(H419:Q419))</f>
        <v/>
      </c>
      <c r="AA419" s="8">
        <f>AND(ISNUMBER(B419),D419="Solicitud de cotización",Y419=0,Z419=0)</f>
        <v/>
      </c>
      <c r="AB419" s="8">
        <f>IF(AND(ISNUMBER(B419),ISNUMBER(T419)),IF(T419&gt;=B419,1,0),0)</f>
        <v/>
      </c>
      <c r="AC419" s="9">
        <f>IF(AB419=1,(T419-B419)*24,0)</f>
        <v/>
      </c>
      <c r="AD419" s="9">
        <f>IF(AND(AB419=1,ISNUMBER(R419)),IF(R419&gt;B419,(MIN(R419,T419)-B419)*24,0),0)</f>
        <v/>
      </c>
      <c r="AE419" s="9">
        <f>AC419-AD419</f>
        <v/>
      </c>
      <c r="AF419" s="8">
        <f>IF(AND(AB419=1,N('Resumen'!$B$4)&gt;0),IF(AC419&lt;=N('Resumen'!$B$4),1,0),0)</f>
        <v/>
      </c>
    </row>
    <row r="420">
      <c r="A420" s="4" t="n"/>
      <c r="B420" s="5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4" t="n"/>
      <c r="N420" s="4" t="n"/>
      <c r="O420" s="4" t="n"/>
      <c r="P420" s="4" t="n"/>
      <c r="Q420" s="4" t="n"/>
      <c r="R420" s="5" t="n"/>
      <c r="S420" s="4" t="n"/>
      <c r="T420" s="5" t="n"/>
      <c r="U420" s="6" t="n"/>
      <c r="V420" s="4" t="n"/>
      <c r="W420" s="4" t="n"/>
      <c r="X420" s="7" t="n"/>
      <c r="Y420" s="8">
        <f>COUNTIF(H420:Q420,"No")</f>
        <v/>
      </c>
      <c r="Z420" s="8">
        <f>IF(COUNTA(A420:G420)=0,0,10-COUNTA(H420:Q420))</f>
        <v/>
      </c>
      <c r="AA420" s="8">
        <f>AND(ISNUMBER(B420),D420="Solicitud de cotización",Y420=0,Z420=0)</f>
        <v/>
      </c>
      <c r="AB420" s="8">
        <f>IF(AND(ISNUMBER(B420),ISNUMBER(T420)),IF(T420&gt;=B420,1,0),0)</f>
        <v/>
      </c>
      <c r="AC420" s="9">
        <f>IF(AB420=1,(T420-B420)*24,0)</f>
        <v/>
      </c>
      <c r="AD420" s="9">
        <f>IF(AND(AB420=1,ISNUMBER(R420)),IF(R420&gt;B420,(MIN(R420,T420)-B420)*24,0),0)</f>
        <v/>
      </c>
      <c r="AE420" s="9">
        <f>AC420-AD420</f>
        <v/>
      </c>
      <c r="AF420" s="8">
        <f>IF(AND(AB420=1,N('Resumen'!$B$4)&gt;0),IF(AC420&lt;=N('Resumen'!$B$4),1,0),0)</f>
        <v/>
      </c>
    </row>
    <row r="421">
      <c r="A421" s="4" t="n"/>
      <c r="B421" s="5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4" t="n"/>
      <c r="N421" s="4" t="n"/>
      <c r="O421" s="4" t="n"/>
      <c r="P421" s="4" t="n"/>
      <c r="Q421" s="4" t="n"/>
      <c r="R421" s="5" t="n"/>
      <c r="S421" s="4" t="n"/>
      <c r="T421" s="5" t="n"/>
      <c r="U421" s="6" t="n"/>
      <c r="V421" s="4" t="n"/>
      <c r="W421" s="4" t="n"/>
      <c r="X421" s="7" t="n"/>
      <c r="Y421" s="8">
        <f>COUNTIF(H421:Q421,"No")</f>
        <v/>
      </c>
      <c r="Z421" s="8">
        <f>IF(COUNTA(A421:G421)=0,0,10-COUNTA(H421:Q421))</f>
        <v/>
      </c>
      <c r="AA421" s="8">
        <f>AND(ISNUMBER(B421),D421="Solicitud de cotización",Y421=0,Z421=0)</f>
        <v/>
      </c>
      <c r="AB421" s="8">
        <f>IF(AND(ISNUMBER(B421),ISNUMBER(T421)),IF(T421&gt;=B421,1,0),0)</f>
        <v/>
      </c>
      <c r="AC421" s="9">
        <f>IF(AB421=1,(T421-B421)*24,0)</f>
        <v/>
      </c>
      <c r="AD421" s="9">
        <f>IF(AND(AB421=1,ISNUMBER(R421)),IF(R421&gt;B421,(MIN(R421,T421)-B421)*24,0),0)</f>
        <v/>
      </c>
      <c r="AE421" s="9">
        <f>AC421-AD421</f>
        <v/>
      </c>
      <c r="AF421" s="8">
        <f>IF(AND(AB421=1,N('Resumen'!$B$4)&gt;0),IF(AC421&lt;=N('Resumen'!$B$4),1,0),0)</f>
        <v/>
      </c>
    </row>
    <row r="422">
      <c r="A422" s="4" t="n"/>
      <c r="B422" s="5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4" t="n"/>
      <c r="N422" s="4" t="n"/>
      <c r="O422" s="4" t="n"/>
      <c r="P422" s="4" t="n"/>
      <c r="Q422" s="4" t="n"/>
      <c r="R422" s="5" t="n"/>
      <c r="S422" s="4" t="n"/>
      <c r="T422" s="5" t="n"/>
      <c r="U422" s="6" t="n"/>
      <c r="V422" s="4" t="n"/>
      <c r="W422" s="4" t="n"/>
      <c r="X422" s="7" t="n"/>
      <c r="Y422" s="8">
        <f>COUNTIF(H422:Q422,"No")</f>
        <v/>
      </c>
      <c r="Z422" s="8">
        <f>IF(COUNTA(A422:G422)=0,0,10-COUNTA(H422:Q422))</f>
        <v/>
      </c>
      <c r="AA422" s="8">
        <f>AND(ISNUMBER(B422),D422="Solicitud de cotización",Y422=0,Z422=0)</f>
        <v/>
      </c>
      <c r="AB422" s="8">
        <f>IF(AND(ISNUMBER(B422),ISNUMBER(T422)),IF(T422&gt;=B422,1,0),0)</f>
        <v/>
      </c>
      <c r="AC422" s="9">
        <f>IF(AB422=1,(T422-B422)*24,0)</f>
        <v/>
      </c>
      <c r="AD422" s="9">
        <f>IF(AND(AB422=1,ISNUMBER(R422)),IF(R422&gt;B422,(MIN(R422,T422)-B422)*24,0),0)</f>
        <v/>
      </c>
      <c r="AE422" s="9">
        <f>AC422-AD422</f>
        <v/>
      </c>
      <c r="AF422" s="8">
        <f>IF(AND(AB422=1,N('Resumen'!$B$4)&gt;0),IF(AC422&lt;=N('Resumen'!$B$4),1,0),0)</f>
        <v/>
      </c>
    </row>
    <row r="423">
      <c r="A423" s="4" t="n"/>
      <c r="B423" s="5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4" t="n"/>
      <c r="N423" s="4" t="n"/>
      <c r="O423" s="4" t="n"/>
      <c r="P423" s="4" t="n"/>
      <c r="Q423" s="4" t="n"/>
      <c r="R423" s="5" t="n"/>
      <c r="S423" s="4" t="n"/>
      <c r="T423" s="5" t="n"/>
      <c r="U423" s="6" t="n"/>
      <c r="V423" s="4" t="n"/>
      <c r="W423" s="4" t="n"/>
      <c r="X423" s="7" t="n"/>
      <c r="Y423" s="8">
        <f>COUNTIF(H423:Q423,"No")</f>
        <v/>
      </c>
      <c r="Z423" s="8">
        <f>IF(COUNTA(A423:G423)=0,0,10-COUNTA(H423:Q423))</f>
        <v/>
      </c>
      <c r="AA423" s="8">
        <f>AND(ISNUMBER(B423),D423="Solicitud de cotización",Y423=0,Z423=0)</f>
        <v/>
      </c>
      <c r="AB423" s="8">
        <f>IF(AND(ISNUMBER(B423),ISNUMBER(T423)),IF(T423&gt;=B423,1,0),0)</f>
        <v/>
      </c>
      <c r="AC423" s="9">
        <f>IF(AB423=1,(T423-B423)*24,0)</f>
        <v/>
      </c>
      <c r="AD423" s="9">
        <f>IF(AND(AB423=1,ISNUMBER(R423)),IF(R423&gt;B423,(MIN(R423,T423)-B423)*24,0),0)</f>
        <v/>
      </c>
      <c r="AE423" s="9">
        <f>AC423-AD423</f>
        <v/>
      </c>
      <c r="AF423" s="8">
        <f>IF(AND(AB423=1,N('Resumen'!$B$4)&gt;0),IF(AC423&lt;=N('Resumen'!$B$4),1,0),0)</f>
        <v/>
      </c>
    </row>
    <row r="424">
      <c r="A424" s="4" t="n"/>
      <c r="B424" s="5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4" t="n"/>
      <c r="N424" s="4" t="n"/>
      <c r="O424" s="4" t="n"/>
      <c r="P424" s="4" t="n"/>
      <c r="Q424" s="4" t="n"/>
      <c r="R424" s="5" t="n"/>
      <c r="S424" s="4" t="n"/>
      <c r="T424" s="5" t="n"/>
      <c r="U424" s="6" t="n"/>
      <c r="V424" s="4" t="n"/>
      <c r="W424" s="4" t="n"/>
      <c r="X424" s="7" t="n"/>
      <c r="Y424" s="8">
        <f>COUNTIF(H424:Q424,"No")</f>
        <v/>
      </c>
      <c r="Z424" s="8">
        <f>IF(COUNTA(A424:G424)=0,0,10-COUNTA(H424:Q424))</f>
        <v/>
      </c>
      <c r="AA424" s="8">
        <f>AND(ISNUMBER(B424),D424="Solicitud de cotización",Y424=0,Z424=0)</f>
        <v/>
      </c>
      <c r="AB424" s="8">
        <f>IF(AND(ISNUMBER(B424),ISNUMBER(T424)),IF(T424&gt;=B424,1,0),0)</f>
        <v/>
      </c>
      <c r="AC424" s="9">
        <f>IF(AB424=1,(T424-B424)*24,0)</f>
        <v/>
      </c>
      <c r="AD424" s="9">
        <f>IF(AND(AB424=1,ISNUMBER(R424)),IF(R424&gt;B424,(MIN(R424,T424)-B424)*24,0),0)</f>
        <v/>
      </c>
      <c r="AE424" s="9">
        <f>AC424-AD424</f>
        <v/>
      </c>
      <c r="AF424" s="8">
        <f>IF(AND(AB424=1,N('Resumen'!$B$4)&gt;0),IF(AC424&lt;=N('Resumen'!$B$4),1,0),0)</f>
        <v/>
      </c>
    </row>
    <row r="425">
      <c r="A425" s="4" t="n"/>
      <c r="B425" s="5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4" t="n"/>
      <c r="N425" s="4" t="n"/>
      <c r="O425" s="4" t="n"/>
      <c r="P425" s="4" t="n"/>
      <c r="Q425" s="4" t="n"/>
      <c r="R425" s="5" t="n"/>
      <c r="S425" s="4" t="n"/>
      <c r="T425" s="5" t="n"/>
      <c r="U425" s="6" t="n"/>
      <c r="V425" s="4" t="n"/>
      <c r="W425" s="4" t="n"/>
      <c r="X425" s="7" t="n"/>
      <c r="Y425" s="8">
        <f>COUNTIF(H425:Q425,"No")</f>
        <v/>
      </c>
      <c r="Z425" s="8">
        <f>IF(COUNTA(A425:G425)=0,0,10-COUNTA(H425:Q425))</f>
        <v/>
      </c>
      <c r="AA425" s="8">
        <f>AND(ISNUMBER(B425),D425="Solicitud de cotización",Y425=0,Z425=0)</f>
        <v/>
      </c>
      <c r="AB425" s="8">
        <f>IF(AND(ISNUMBER(B425),ISNUMBER(T425)),IF(T425&gt;=B425,1,0),0)</f>
        <v/>
      </c>
      <c r="AC425" s="9">
        <f>IF(AB425=1,(T425-B425)*24,0)</f>
        <v/>
      </c>
      <c r="AD425" s="9">
        <f>IF(AND(AB425=1,ISNUMBER(R425)),IF(R425&gt;B425,(MIN(R425,T425)-B425)*24,0),0)</f>
        <v/>
      </c>
      <c r="AE425" s="9">
        <f>AC425-AD425</f>
        <v/>
      </c>
      <c r="AF425" s="8">
        <f>IF(AND(AB425=1,N('Resumen'!$B$4)&gt;0),IF(AC425&lt;=N('Resumen'!$B$4),1,0),0)</f>
        <v/>
      </c>
    </row>
    <row r="426">
      <c r="A426" s="4" t="n"/>
      <c r="B426" s="5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4" t="n"/>
      <c r="N426" s="4" t="n"/>
      <c r="O426" s="4" t="n"/>
      <c r="P426" s="4" t="n"/>
      <c r="Q426" s="4" t="n"/>
      <c r="R426" s="5" t="n"/>
      <c r="S426" s="4" t="n"/>
      <c r="T426" s="5" t="n"/>
      <c r="U426" s="6" t="n"/>
      <c r="V426" s="4" t="n"/>
      <c r="W426" s="4" t="n"/>
      <c r="X426" s="7" t="n"/>
      <c r="Y426" s="8">
        <f>COUNTIF(H426:Q426,"No")</f>
        <v/>
      </c>
      <c r="Z426" s="8">
        <f>IF(COUNTA(A426:G426)=0,0,10-COUNTA(H426:Q426))</f>
        <v/>
      </c>
      <c r="AA426" s="8">
        <f>AND(ISNUMBER(B426),D426="Solicitud de cotización",Y426=0,Z426=0)</f>
        <v/>
      </c>
      <c r="AB426" s="8">
        <f>IF(AND(ISNUMBER(B426),ISNUMBER(T426)),IF(T426&gt;=B426,1,0),0)</f>
        <v/>
      </c>
      <c r="AC426" s="9">
        <f>IF(AB426=1,(T426-B426)*24,0)</f>
        <v/>
      </c>
      <c r="AD426" s="9">
        <f>IF(AND(AB426=1,ISNUMBER(R426)),IF(R426&gt;B426,(MIN(R426,T426)-B426)*24,0),0)</f>
        <v/>
      </c>
      <c r="AE426" s="9">
        <f>AC426-AD426</f>
        <v/>
      </c>
      <c r="AF426" s="8">
        <f>IF(AND(AB426=1,N('Resumen'!$B$4)&gt;0),IF(AC426&lt;=N('Resumen'!$B$4),1,0),0)</f>
        <v/>
      </c>
    </row>
    <row r="427">
      <c r="A427" s="4" t="n"/>
      <c r="B427" s="5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4" t="n"/>
      <c r="N427" s="4" t="n"/>
      <c r="O427" s="4" t="n"/>
      <c r="P427" s="4" t="n"/>
      <c r="Q427" s="4" t="n"/>
      <c r="R427" s="5" t="n"/>
      <c r="S427" s="4" t="n"/>
      <c r="T427" s="5" t="n"/>
      <c r="U427" s="6" t="n"/>
      <c r="V427" s="4" t="n"/>
      <c r="W427" s="4" t="n"/>
      <c r="X427" s="7" t="n"/>
      <c r="Y427" s="8">
        <f>COUNTIF(H427:Q427,"No")</f>
        <v/>
      </c>
      <c r="Z427" s="8">
        <f>IF(COUNTA(A427:G427)=0,0,10-COUNTA(H427:Q427))</f>
        <v/>
      </c>
      <c r="AA427" s="8">
        <f>AND(ISNUMBER(B427),D427="Solicitud de cotización",Y427=0,Z427=0)</f>
        <v/>
      </c>
      <c r="AB427" s="8">
        <f>IF(AND(ISNUMBER(B427),ISNUMBER(T427)),IF(T427&gt;=B427,1,0),0)</f>
        <v/>
      </c>
      <c r="AC427" s="9">
        <f>IF(AB427=1,(T427-B427)*24,0)</f>
        <v/>
      </c>
      <c r="AD427" s="9">
        <f>IF(AND(AB427=1,ISNUMBER(R427)),IF(R427&gt;B427,(MIN(R427,T427)-B427)*24,0),0)</f>
        <v/>
      </c>
      <c r="AE427" s="9">
        <f>AC427-AD427</f>
        <v/>
      </c>
      <c r="AF427" s="8">
        <f>IF(AND(AB427=1,N('Resumen'!$B$4)&gt;0),IF(AC427&lt;=N('Resumen'!$B$4),1,0),0)</f>
        <v/>
      </c>
    </row>
    <row r="428">
      <c r="A428" s="4" t="n"/>
      <c r="B428" s="5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4" t="n"/>
      <c r="N428" s="4" t="n"/>
      <c r="O428" s="4" t="n"/>
      <c r="P428" s="4" t="n"/>
      <c r="Q428" s="4" t="n"/>
      <c r="R428" s="5" t="n"/>
      <c r="S428" s="4" t="n"/>
      <c r="T428" s="5" t="n"/>
      <c r="U428" s="6" t="n"/>
      <c r="V428" s="4" t="n"/>
      <c r="W428" s="4" t="n"/>
      <c r="X428" s="7" t="n"/>
      <c r="Y428" s="8">
        <f>COUNTIF(H428:Q428,"No")</f>
        <v/>
      </c>
      <c r="Z428" s="8">
        <f>IF(COUNTA(A428:G428)=0,0,10-COUNTA(H428:Q428))</f>
        <v/>
      </c>
      <c r="AA428" s="8">
        <f>AND(ISNUMBER(B428),D428="Solicitud de cotización",Y428=0,Z428=0)</f>
        <v/>
      </c>
      <c r="AB428" s="8">
        <f>IF(AND(ISNUMBER(B428),ISNUMBER(T428)),IF(T428&gt;=B428,1,0),0)</f>
        <v/>
      </c>
      <c r="AC428" s="9">
        <f>IF(AB428=1,(T428-B428)*24,0)</f>
        <v/>
      </c>
      <c r="AD428" s="9">
        <f>IF(AND(AB428=1,ISNUMBER(R428)),IF(R428&gt;B428,(MIN(R428,T428)-B428)*24,0),0)</f>
        <v/>
      </c>
      <c r="AE428" s="9">
        <f>AC428-AD428</f>
        <v/>
      </c>
      <c r="AF428" s="8">
        <f>IF(AND(AB428=1,N('Resumen'!$B$4)&gt;0),IF(AC428&lt;=N('Resumen'!$B$4),1,0),0)</f>
        <v/>
      </c>
    </row>
    <row r="429">
      <c r="A429" s="4" t="n"/>
      <c r="B429" s="5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4" t="n"/>
      <c r="N429" s="4" t="n"/>
      <c r="O429" s="4" t="n"/>
      <c r="P429" s="4" t="n"/>
      <c r="Q429" s="4" t="n"/>
      <c r="R429" s="5" t="n"/>
      <c r="S429" s="4" t="n"/>
      <c r="T429" s="5" t="n"/>
      <c r="U429" s="6" t="n"/>
      <c r="V429" s="4" t="n"/>
      <c r="W429" s="4" t="n"/>
      <c r="X429" s="7" t="n"/>
      <c r="Y429" s="8">
        <f>COUNTIF(H429:Q429,"No")</f>
        <v/>
      </c>
      <c r="Z429" s="8">
        <f>IF(COUNTA(A429:G429)=0,0,10-COUNTA(H429:Q429))</f>
        <v/>
      </c>
      <c r="AA429" s="8">
        <f>AND(ISNUMBER(B429),D429="Solicitud de cotización",Y429=0,Z429=0)</f>
        <v/>
      </c>
      <c r="AB429" s="8">
        <f>IF(AND(ISNUMBER(B429),ISNUMBER(T429)),IF(T429&gt;=B429,1,0),0)</f>
        <v/>
      </c>
      <c r="AC429" s="9">
        <f>IF(AB429=1,(T429-B429)*24,0)</f>
        <v/>
      </c>
      <c r="AD429" s="9">
        <f>IF(AND(AB429=1,ISNUMBER(R429)),IF(R429&gt;B429,(MIN(R429,T429)-B429)*24,0),0)</f>
        <v/>
      </c>
      <c r="AE429" s="9">
        <f>AC429-AD429</f>
        <v/>
      </c>
      <c r="AF429" s="8">
        <f>IF(AND(AB429=1,N('Resumen'!$B$4)&gt;0),IF(AC429&lt;=N('Resumen'!$B$4),1,0),0)</f>
        <v/>
      </c>
    </row>
    <row r="430">
      <c r="A430" s="4" t="n"/>
      <c r="B430" s="5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4" t="n"/>
      <c r="N430" s="4" t="n"/>
      <c r="O430" s="4" t="n"/>
      <c r="P430" s="4" t="n"/>
      <c r="Q430" s="4" t="n"/>
      <c r="R430" s="5" t="n"/>
      <c r="S430" s="4" t="n"/>
      <c r="T430" s="5" t="n"/>
      <c r="U430" s="6" t="n"/>
      <c r="V430" s="4" t="n"/>
      <c r="W430" s="4" t="n"/>
      <c r="X430" s="7" t="n"/>
      <c r="Y430" s="8">
        <f>COUNTIF(H430:Q430,"No")</f>
        <v/>
      </c>
      <c r="Z430" s="8">
        <f>IF(COUNTA(A430:G430)=0,0,10-COUNTA(H430:Q430))</f>
        <v/>
      </c>
      <c r="AA430" s="8">
        <f>AND(ISNUMBER(B430),D430="Solicitud de cotización",Y430=0,Z430=0)</f>
        <v/>
      </c>
      <c r="AB430" s="8">
        <f>IF(AND(ISNUMBER(B430),ISNUMBER(T430)),IF(T430&gt;=B430,1,0),0)</f>
        <v/>
      </c>
      <c r="AC430" s="9">
        <f>IF(AB430=1,(T430-B430)*24,0)</f>
        <v/>
      </c>
      <c r="AD430" s="9">
        <f>IF(AND(AB430=1,ISNUMBER(R430)),IF(R430&gt;B430,(MIN(R430,T430)-B430)*24,0),0)</f>
        <v/>
      </c>
      <c r="AE430" s="9">
        <f>AC430-AD430</f>
        <v/>
      </c>
      <c r="AF430" s="8">
        <f>IF(AND(AB430=1,N('Resumen'!$B$4)&gt;0),IF(AC430&lt;=N('Resumen'!$B$4),1,0),0)</f>
        <v/>
      </c>
    </row>
    <row r="431">
      <c r="A431" s="4" t="n"/>
      <c r="B431" s="5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4" t="n"/>
      <c r="N431" s="4" t="n"/>
      <c r="O431" s="4" t="n"/>
      <c r="P431" s="4" t="n"/>
      <c r="Q431" s="4" t="n"/>
      <c r="R431" s="5" t="n"/>
      <c r="S431" s="4" t="n"/>
      <c r="T431" s="5" t="n"/>
      <c r="U431" s="6" t="n"/>
      <c r="V431" s="4" t="n"/>
      <c r="W431" s="4" t="n"/>
      <c r="X431" s="7" t="n"/>
      <c r="Y431" s="8">
        <f>COUNTIF(H431:Q431,"No")</f>
        <v/>
      </c>
      <c r="Z431" s="8">
        <f>IF(COUNTA(A431:G431)=0,0,10-COUNTA(H431:Q431))</f>
        <v/>
      </c>
      <c r="AA431" s="8">
        <f>AND(ISNUMBER(B431),D431="Solicitud de cotización",Y431=0,Z431=0)</f>
        <v/>
      </c>
      <c r="AB431" s="8">
        <f>IF(AND(ISNUMBER(B431),ISNUMBER(T431)),IF(T431&gt;=B431,1,0),0)</f>
        <v/>
      </c>
      <c r="AC431" s="9">
        <f>IF(AB431=1,(T431-B431)*24,0)</f>
        <v/>
      </c>
      <c r="AD431" s="9">
        <f>IF(AND(AB431=1,ISNUMBER(R431)),IF(R431&gt;B431,(MIN(R431,T431)-B431)*24,0),0)</f>
        <v/>
      </c>
      <c r="AE431" s="9">
        <f>AC431-AD431</f>
        <v/>
      </c>
      <c r="AF431" s="8">
        <f>IF(AND(AB431=1,N('Resumen'!$B$4)&gt;0),IF(AC431&lt;=N('Resumen'!$B$4),1,0),0)</f>
        <v/>
      </c>
    </row>
    <row r="432">
      <c r="A432" s="4" t="n"/>
      <c r="B432" s="5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4" t="n"/>
      <c r="N432" s="4" t="n"/>
      <c r="O432" s="4" t="n"/>
      <c r="P432" s="4" t="n"/>
      <c r="Q432" s="4" t="n"/>
      <c r="R432" s="5" t="n"/>
      <c r="S432" s="4" t="n"/>
      <c r="T432" s="5" t="n"/>
      <c r="U432" s="6" t="n"/>
      <c r="V432" s="4" t="n"/>
      <c r="W432" s="4" t="n"/>
      <c r="X432" s="7" t="n"/>
      <c r="Y432" s="8">
        <f>COUNTIF(H432:Q432,"No")</f>
        <v/>
      </c>
      <c r="Z432" s="8">
        <f>IF(COUNTA(A432:G432)=0,0,10-COUNTA(H432:Q432))</f>
        <v/>
      </c>
      <c r="AA432" s="8">
        <f>AND(ISNUMBER(B432),D432="Solicitud de cotización",Y432=0,Z432=0)</f>
        <v/>
      </c>
      <c r="AB432" s="8">
        <f>IF(AND(ISNUMBER(B432),ISNUMBER(T432)),IF(T432&gt;=B432,1,0),0)</f>
        <v/>
      </c>
      <c r="AC432" s="9">
        <f>IF(AB432=1,(T432-B432)*24,0)</f>
        <v/>
      </c>
      <c r="AD432" s="9">
        <f>IF(AND(AB432=1,ISNUMBER(R432)),IF(R432&gt;B432,(MIN(R432,T432)-B432)*24,0),0)</f>
        <v/>
      </c>
      <c r="AE432" s="9">
        <f>AC432-AD432</f>
        <v/>
      </c>
      <c r="AF432" s="8">
        <f>IF(AND(AB432=1,N('Resumen'!$B$4)&gt;0),IF(AC432&lt;=N('Resumen'!$B$4),1,0),0)</f>
        <v/>
      </c>
    </row>
    <row r="433">
      <c r="A433" s="4" t="n"/>
      <c r="B433" s="5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4" t="n"/>
      <c r="N433" s="4" t="n"/>
      <c r="O433" s="4" t="n"/>
      <c r="P433" s="4" t="n"/>
      <c r="Q433" s="4" t="n"/>
      <c r="R433" s="5" t="n"/>
      <c r="S433" s="4" t="n"/>
      <c r="T433" s="5" t="n"/>
      <c r="U433" s="6" t="n"/>
      <c r="V433" s="4" t="n"/>
      <c r="W433" s="4" t="n"/>
      <c r="X433" s="7" t="n"/>
      <c r="Y433" s="8">
        <f>COUNTIF(H433:Q433,"No")</f>
        <v/>
      </c>
      <c r="Z433" s="8">
        <f>IF(COUNTA(A433:G433)=0,0,10-COUNTA(H433:Q433))</f>
        <v/>
      </c>
      <c r="AA433" s="8">
        <f>AND(ISNUMBER(B433),D433="Solicitud de cotización",Y433=0,Z433=0)</f>
        <v/>
      </c>
      <c r="AB433" s="8">
        <f>IF(AND(ISNUMBER(B433),ISNUMBER(T433)),IF(T433&gt;=B433,1,0),0)</f>
        <v/>
      </c>
      <c r="AC433" s="9">
        <f>IF(AB433=1,(T433-B433)*24,0)</f>
        <v/>
      </c>
      <c r="AD433" s="9">
        <f>IF(AND(AB433=1,ISNUMBER(R433)),IF(R433&gt;B433,(MIN(R433,T433)-B433)*24,0),0)</f>
        <v/>
      </c>
      <c r="AE433" s="9">
        <f>AC433-AD433</f>
        <v/>
      </c>
      <c r="AF433" s="8">
        <f>IF(AND(AB433=1,N('Resumen'!$B$4)&gt;0),IF(AC433&lt;=N('Resumen'!$B$4),1,0),0)</f>
        <v/>
      </c>
    </row>
    <row r="434">
      <c r="A434" s="4" t="n"/>
      <c r="B434" s="5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4" t="n"/>
      <c r="N434" s="4" t="n"/>
      <c r="O434" s="4" t="n"/>
      <c r="P434" s="4" t="n"/>
      <c r="Q434" s="4" t="n"/>
      <c r="R434" s="5" t="n"/>
      <c r="S434" s="4" t="n"/>
      <c r="T434" s="5" t="n"/>
      <c r="U434" s="6" t="n"/>
      <c r="V434" s="4" t="n"/>
      <c r="W434" s="4" t="n"/>
      <c r="X434" s="7" t="n"/>
      <c r="Y434" s="8">
        <f>COUNTIF(H434:Q434,"No")</f>
        <v/>
      </c>
      <c r="Z434" s="8">
        <f>IF(COUNTA(A434:G434)=0,0,10-COUNTA(H434:Q434))</f>
        <v/>
      </c>
      <c r="AA434" s="8">
        <f>AND(ISNUMBER(B434),D434="Solicitud de cotización",Y434=0,Z434=0)</f>
        <v/>
      </c>
      <c r="AB434" s="8">
        <f>IF(AND(ISNUMBER(B434),ISNUMBER(T434)),IF(T434&gt;=B434,1,0),0)</f>
        <v/>
      </c>
      <c r="AC434" s="9">
        <f>IF(AB434=1,(T434-B434)*24,0)</f>
        <v/>
      </c>
      <c r="AD434" s="9">
        <f>IF(AND(AB434=1,ISNUMBER(R434)),IF(R434&gt;B434,(MIN(R434,T434)-B434)*24,0),0)</f>
        <v/>
      </c>
      <c r="AE434" s="9">
        <f>AC434-AD434</f>
        <v/>
      </c>
      <c r="AF434" s="8">
        <f>IF(AND(AB434=1,N('Resumen'!$B$4)&gt;0),IF(AC434&lt;=N('Resumen'!$B$4),1,0),0)</f>
        <v/>
      </c>
    </row>
    <row r="435">
      <c r="A435" s="4" t="n"/>
      <c r="B435" s="5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4" t="n"/>
      <c r="N435" s="4" t="n"/>
      <c r="O435" s="4" t="n"/>
      <c r="P435" s="4" t="n"/>
      <c r="Q435" s="4" t="n"/>
      <c r="R435" s="5" t="n"/>
      <c r="S435" s="4" t="n"/>
      <c r="T435" s="5" t="n"/>
      <c r="U435" s="6" t="n"/>
      <c r="V435" s="4" t="n"/>
      <c r="W435" s="4" t="n"/>
      <c r="X435" s="7" t="n"/>
      <c r="Y435" s="8">
        <f>COUNTIF(H435:Q435,"No")</f>
        <v/>
      </c>
      <c r="Z435" s="8">
        <f>IF(COUNTA(A435:G435)=0,0,10-COUNTA(H435:Q435))</f>
        <v/>
      </c>
      <c r="AA435" s="8">
        <f>AND(ISNUMBER(B435),D435="Solicitud de cotización",Y435=0,Z435=0)</f>
        <v/>
      </c>
      <c r="AB435" s="8">
        <f>IF(AND(ISNUMBER(B435),ISNUMBER(T435)),IF(T435&gt;=B435,1,0),0)</f>
        <v/>
      </c>
      <c r="AC435" s="9">
        <f>IF(AB435=1,(T435-B435)*24,0)</f>
        <v/>
      </c>
      <c r="AD435" s="9">
        <f>IF(AND(AB435=1,ISNUMBER(R435)),IF(R435&gt;B435,(MIN(R435,T435)-B435)*24,0),0)</f>
        <v/>
      </c>
      <c r="AE435" s="9">
        <f>AC435-AD435</f>
        <v/>
      </c>
      <c r="AF435" s="8">
        <f>IF(AND(AB435=1,N('Resumen'!$B$4)&gt;0),IF(AC435&lt;=N('Resumen'!$B$4),1,0),0)</f>
        <v/>
      </c>
    </row>
    <row r="436">
      <c r="A436" s="4" t="n"/>
      <c r="B436" s="5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4" t="n"/>
      <c r="N436" s="4" t="n"/>
      <c r="O436" s="4" t="n"/>
      <c r="P436" s="4" t="n"/>
      <c r="Q436" s="4" t="n"/>
      <c r="R436" s="5" t="n"/>
      <c r="S436" s="4" t="n"/>
      <c r="T436" s="5" t="n"/>
      <c r="U436" s="6" t="n"/>
      <c r="V436" s="4" t="n"/>
      <c r="W436" s="4" t="n"/>
      <c r="X436" s="7" t="n"/>
      <c r="Y436" s="8">
        <f>COUNTIF(H436:Q436,"No")</f>
        <v/>
      </c>
      <c r="Z436" s="8">
        <f>IF(COUNTA(A436:G436)=0,0,10-COUNTA(H436:Q436))</f>
        <v/>
      </c>
      <c r="AA436" s="8">
        <f>AND(ISNUMBER(B436),D436="Solicitud de cotización",Y436=0,Z436=0)</f>
        <v/>
      </c>
      <c r="AB436" s="8">
        <f>IF(AND(ISNUMBER(B436),ISNUMBER(T436)),IF(T436&gt;=B436,1,0),0)</f>
        <v/>
      </c>
      <c r="AC436" s="9">
        <f>IF(AB436=1,(T436-B436)*24,0)</f>
        <v/>
      </c>
      <c r="AD436" s="9">
        <f>IF(AND(AB436=1,ISNUMBER(R436)),IF(R436&gt;B436,(MIN(R436,T436)-B436)*24,0),0)</f>
        <v/>
      </c>
      <c r="AE436" s="9">
        <f>AC436-AD436</f>
        <v/>
      </c>
      <c r="AF436" s="8">
        <f>IF(AND(AB436=1,N('Resumen'!$B$4)&gt;0),IF(AC436&lt;=N('Resumen'!$B$4),1,0),0)</f>
        <v/>
      </c>
    </row>
    <row r="437">
      <c r="A437" s="4" t="n"/>
      <c r="B437" s="5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4" t="n"/>
      <c r="N437" s="4" t="n"/>
      <c r="O437" s="4" t="n"/>
      <c r="P437" s="4" t="n"/>
      <c r="Q437" s="4" t="n"/>
      <c r="R437" s="5" t="n"/>
      <c r="S437" s="4" t="n"/>
      <c r="T437" s="5" t="n"/>
      <c r="U437" s="6" t="n"/>
      <c r="V437" s="4" t="n"/>
      <c r="W437" s="4" t="n"/>
      <c r="X437" s="7" t="n"/>
      <c r="Y437" s="8">
        <f>COUNTIF(H437:Q437,"No")</f>
        <v/>
      </c>
      <c r="Z437" s="8">
        <f>IF(COUNTA(A437:G437)=0,0,10-COUNTA(H437:Q437))</f>
        <v/>
      </c>
      <c r="AA437" s="8">
        <f>AND(ISNUMBER(B437),D437="Solicitud de cotización",Y437=0,Z437=0)</f>
        <v/>
      </c>
      <c r="AB437" s="8">
        <f>IF(AND(ISNUMBER(B437),ISNUMBER(T437)),IF(T437&gt;=B437,1,0),0)</f>
        <v/>
      </c>
      <c r="AC437" s="9">
        <f>IF(AB437=1,(T437-B437)*24,0)</f>
        <v/>
      </c>
      <c r="AD437" s="9">
        <f>IF(AND(AB437=1,ISNUMBER(R437)),IF(R437&gt;B437,(MIN(R437,T437)-B437)*24,0),0)</f>
        <v/>
      </c>
      <c r="AE437" s="9">
        <f>AC437-AD437</f>
        <v/>
      </c>
      <c r="AF437" s="8">
        <f>IF(AND(AB437=1,N('Resumen'!$B$4)&gt;0),IF(AC437&lt;=N('Resumen'!$B$4),1,0),0)</f>
        <v/>
      </c>
    </row>
    <row r="438">
      <c r="A438" s="4" t="n"/>
      <c r="B438" s="5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4" t="n"/>
      <c r="N438" s="4" t="n"/>
      <c r="O438" s="4" t="n"/>
      <c r="P438" s="4" t="n"/>
      <c r="Q438" s="4" t="n"/>
      <c r="R438" s="5" t="n"/>
      <c r="S438" s="4" t="n"/>
      <c r="T438" s="5" t="n"/>
      <c r="U438" s="6" t="n"/>
      <c r="V438" s="4" t="n"/>
      <c r="W438" s="4" t="n"/>
      <c r="X438" s="7" t="n"/>
      <c r="Y438" s="8">
        <f>COUNTIF(H438:Q438,"No")</f>
        <v/>
      </c>
      <c r="Z438" s="8">
        <f>IF(COUNTA(A438:G438)=0,0,10-COUNTA(H438:Q438))</f>
        <v/>
      </c>
      <c r="AA438" s="8">
        <f>AND(ISNUMBER(B438),D438="Solicitud de cotización",Y438=0,Z438=0)</f>
        <v/>
      </c>
      <c r="AB438" s="8">
        <f>IF(AND(ISNUMBER(B438),ISNUMBER(T438)),IF(T438&gt;=B438,1,0),0)</f>
        <v/>
      </c>
      <c r="AC438" s="9">
        <f>IF(AB438=1,(T438-B438)*24,0)</f>
        <v/>
      </c>
      <c r="AD438" s="9">
        <f>IF(AND(AB438=1,ISNUMBER(R438)),IF(R438&gt;B438,(MIN(R438,T438)-B438)*24,0),0)</f>
        <v/>
      </c>
      <c r="AE438" s="9">
        <f>AC438-AD438</f>
        <v/>
      </c>
      <c r="AF438" s="8">
        <f>IF(AND(AB438=1,N('Resumen'!$B$4)&gt;0),IF(AC438&lt;=N('Resumen'!$B$4),1,0),0)</f>
        <v/>
      </c>
    </row>
    <row r="439">
      <c r="A439" s="4" t="n"/>
      <c r="B439" s="5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4" t="n"/>
      <c r="N439" s="4" t="n"/>
      <c r="O439" s="4" t="n"/>
      <c r="P439" s="4" t="n"/>
      <c r="Q439" s="4" t="n"/>
      <c r="R439" s="5" t="n"/>
      <c r="S439" s="4" t="n"/>
      <c r="T439" s="5" t="n"/>
      <c r="U439" s="6" t="n"/>
      <c r="V439" s="4" t="n"/>
      <c r="W439" s="4" t="n"/>
      <c r="X439" s="7" t="n"/>
      <c r="Y439" s="8">
        <f>COUNTIF(H439:Q439,"No")</f>
        <v/>
      </c>
      <c r="Z439" s="8">
        <f>IF(COUNTA(A439:G439)=0,0,10-COUNTA(H439:Q439))</f>
        <v/>
      </c>
      <c r="AA439" s="8">
        <f>AND(ISNUMBER(B439),D439="Solicitud de cotización",Y439=0,Z439=0)</f>
        <v/>
      </c>
      <c r="AB439" s="8">
        <f>IF(AND(ISNUMBER(B439),ISNUMBER(T439)),IF(T439&gt;=B439,1,0),0)</f>
        <v/>
      </c>
      <c r="AC439" s="9">
        <f>IF(AB439=1,(T439-B439)*24,0)</f>
        <v/>
      </c>
      <c r="AD439" s="9">
        <f>IF(AND(AB439=1,ISNUMBER(R439)),IF(R439&gt;B439,(MIN(R439,T439)-B439)*24,0),0)</f>
        <v/>
      </c>
      <c r="AE439" s="9">
        <f>AC439-AD439</f>
        <v/>
      </c>
      <c r="AF439" s="8">
        <f>IF(AND(AB439=1,N('Resumen'!$B$4)&gt;0),IF(AC439&lt;=N('Resumen'!$B$4),1,0),0)</f>
        <v/>
      </c>
    </row>
    <row r="440">
      <c r="A440" s="4" t="n"/>
      <c r="B440" s="5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4" t="n"/>
      <c r="N440" s="4" t="n"/>
      <c r="O440" s="4" t="n"/>
      <c r="P440" s="4" t="n"/>
      <c r="Q440" s="4" t="n"/>
      <c r="R440" s="5" t="n"/>
      <c r="S440" s="4" t="n"/>
      <c r="T440" s="5" t="n"/>
      <c r="U440" s="6" t="n"/>
      <c r="V440" s="4" t="n"/>
      <c r="W440" s="4" t="n"/>
      <c r="X440" s="7" t="n"/>
      <c r="Y440" s="8">
        <f>COUNTIF(H440:Q440,"No")</f>
        <v/>
      </c>
      <c r="Z440" s="8">
        <f>IF(COUNTA(A440:G440)=0,0,10-COUNTA(H440:Q440))</f>
        <v/>
      </c>
      <c r="AA440" s="8">
        <f>AND(ISNUMBER(B440),D440="Solicitud de cotización",Y440=0,Z440=0)</f>
        <v/>
      </c>
      <c r="AB440" s="8">
        <f>IF(AND(ISNUMBER(B440),ISNUMBER(T440)),IF(T440&gt;=B440,1,0),0)</f>
        <v/>
      </c>
      <c r="AC440" s="9">
        <f>IF(AB440=1,(T440-B440)*24,0)</f>
        <v/>
      </c>
      <c r="AD440" s="9">
        <f>IF(AND(AB440=1,ISNUMBER(R440)),IF(R440&gt;B440,(MIN(R440,T440)-B440)*24,0),0)</f>
        <v/>
      </c>
      <c r="AE440" s="9">
        <f>AC440-AD440</f>
        <v/>
      </c>
      <c r="AF440" s="8">
        <f>IF(AND(AB440=1,N('Resumen'!$B$4)&gt;0),IF(AC440&lt;=N('Resumen'!$B$4),1,0),0)</f>
        <v/>
      </c>
    </row>
    <row r="441">
      <c r="A441" s="4" t="n"/>
      <c r="B441" s="5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4" t="n"/>
      <c r="N441" s="4" t="n"/>
      <c r="O441" s="4" t="n"/>
      <c r="P441" s="4" t="n"/>
      <c r="Q441" s="4" t="n"/>
      <c r="R441" s="5" t="n"/>
      <c r="S441" s="4" t="n"/>
      <c r="T441" s="5" t="n"/>
      <c r="U441" s="6" t="n"/>
      <c r="V441" s="4" t="n"/>
      <c r="W441" s="4" t="n"/>
      <c r="X441" s="7" t="n"/>
      <c r="Y441" s="8">
        <f>COUNTIF(H441:Q441,"No")</f>
        <v/>
      </c>
      <c r="Z441" s="8">
        <f>IF(COUNTA(A441:G441)=0,0,10-COUNTA(H441:Q441))</f>
        <v/>
      </c>
      <c r="AA441" s="8">
        <f>AND(ISNUMBER(B441),D441="Solicitud de cotización",Y441=0,Z441=0)</f>
        <v/>
      </c>
      <c r="AB441" s="8">
        <f>IF(AND(ISNUMBER(B441),ISNUMBER(T441)),IF(T441&gt;=B441,1,0),0)</f>
        <v/>
      </c>
      <c r="AC441" s="9">
        <f>IF(AB441=1,(T441-B441)*24,0)</f>
        <v/>
      </c>
      <c r="AD441" s="9">
        <f>IF(AND(AB441=1,ISNUMBER(R441)),IF(R441&gt;B441,(MIN(R441,T441)-B441)*24,0),0)</f>
        <v/>
      </c>
      <c r="AE441" s="9">
        <f>AC441-AD441</f>
        <v/>
      </c>
      <c r="AF441" s="8">
        <f>IF(AND(AB441=1,N('Resumen'!$B$4)&gt;0),IF(AC441&lt;=N('Resumen'!$B$4),1,0),0)</f>
        <v/>
      </c>
    </row>
    <row r="442">
      <c r="A442" s="4" t="n"/>
      <c r="B442" s="5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4" t="n"/>
      <c r="N442" s="4" t="n"/>
      <c r="O442" s="4" t="n"/>
      <c r="P442" s="4" t="n"/>
      <c r="Q442" s="4" t="n"/>
      <c r="R442" s="5" t="n"/>
      <c r="S442" s="4" t="n"/>
      <c r="T442" s="5" t="n"/>
      <c r="U442" s="6" t="n"/>
      <c r="V442" s="4" t="n"/>
      <c r="W442" s="4" t="n"/>
      <c r="X442" s="7" t="n"/>
      <c r="Y442" s="8">
        <f>COUNTIF(H442:Q442,"No")</f>
        <v/>
      </c>
      <c r="Z442" s="8">
        <f>IF(COUNTA(A442:G442)=0,0,10-COUNTA(H442:Q442))</f>
        <v/>
      </c>
      <c r="AA442" s="8">
        <f>AND(ISNUMBER(B442),D442="Solicitud de cotización",Y442=0,Z442=0)</f>
        <v/>
      </c>
      <c r="AB442" s="8">
        <f>IF(AND(ISNUMBER(B442),ISNUMBER(T442)),IF(T442&gt;=B442,1,0),0)</f>
        <v/>
      </c>
      <c r="AC442" s="9">
        <f>IF(AB442=1,(T442-B442)*24,0)</f>
        <v/>
      </c>
      <c r="AD442" s="9">
        <f>IF(AND(AB442=1,ISNUMBER(R442)),IF(R442&gt;B442,(MIN(R442,T442)-B442)*24,0),0)</f>
        <v/>
      </c>
      <c r="AE442" s="9">
        <f>AC442-AD442</f>
        <v/>
      </c>
      <c r="AF442" s="8">
        <f>IF(AND(AB442=1,N('Resumen'!$B$4)&gt;0),IF(AC442&lt;=N('Resumen'!$B$4),1,0),0)</f>
        <v/>
      </c>
    </row>
    <row r="443">
      <c r="A443" s="4" t="n"/>
      <c r="B443" s="5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4" t="n"/>
      <c r="N443" s="4" t="n"/>
      <c r="O443" s="4" t="n"/>
      <c r="P443" s="4" t="n"/>
      <c r="Q443" s="4" t="n"/>
      <c r="R443" s="5" t="n"/>
      <c r="S443" s="4" t="n"/>
      <c r="T443" s="5" t="n"/>
      <c r="U443" s="6" t="n"/>
      <c r="V443" s="4" t="n"/>
      <c r="W443" s="4" t="n"/>
      <c r="X443" s="7" t="n"/>
      <c r="Y443" s="8">
        <f>COUNTIF(H443:Q443,"No")</f>
        <v/>
      </c>
      <c r="Z443" s="8">
        <f>IF(COUNTA(A443:G443)=0,0,10-COUNTA(H443:Q443))</f>
        <v/>
      </c>
      <c r="AA443" s="8">
        <f>AND(ISNUMBER(B443),D443="Solicitud de cotización",Y443=0,Z443=0)</f>
        <v/>
      </c>
      <c r="AB443" s="8">
        <f>IF(AND(ISNUMBER(B443),ISNUMBER(T443)),IF(T443&gt;=B443,1,0),0)</f>
        <v/>
      </c>
      <c r="AC443" s="9">
        <f>IF(AB443=1,(T443-B443)*24,0)</f>
        <v/>
      </c>
      <c r="AD443" s="9">
        <f>IF(AND(AB443=1,ISNUMBER(R443)),IF(R443&gt;B443,(MIN(R443,T443)-B443)*24,0),0)</f>
        <v/>
      </c>
      <c r="AE443" s="9">
        <f>AC443-AD443</f>
        <v/>
      </c>
      <c r="AF443" s="8">
        <f>IF(AND(AB443=1,N('Resumen'!$B$4)&gt;0),IF(AC443&lt;=N('Resumen'!$B$4),1,0),0)</f>
        <v/>
      </c>
    </row>
    <row r="444">
      <c r="A444" s="4" t="n"/>
      <c r="B444" s="5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4" t="n"/>
      <c r="N444" s="4" t="n"/>
      <c r="O444" s="4" t="n"/>
      <c r="P444" s="4" t="n"/>
      <c r="Q444" s="4" t="n"/>
      <c r="R444" s="5" t="n"/>
      <c r="S444" s="4" t="n"/>
      <c r="T444" s="5" t="n"/>
      <c r="U444" s="6" t="n"/>
      <c r="V444" s="4" t="n"/>
      <c r="W444" s="4" t="n"/>
      <c r="X444" s="7" t="n"/>
      <c r="Y444" s="8">
        <f>COUNTIF(H444:Q444,"No")</f>
        <v/>
      </c>
      <c r="Z444" s="8">
        <f>IF(COUNTA(A444:G444)=0,0,10-COUNTA(H444:Q444))</f>
        <v/>
      </c>
      <c r="AA444" s="8">
        <f>AND(ISNUMBER(B444),D444="Solicitud de cotización",Y444=0,Z444=0)</f>
        <v/>
      </c>
      <c r="AB444" s="8">
        <f>IF(AND(ISNUMBER(B444),ISNUMBER(T444)),IF(T444&gt;=B444,1,0),0)</f>
        <v/>
      </c>
      <c r="AC444" s="9">
        <f>IF(AB444=1,(T444-B444)*24,0)</f>
        <v/>
      </c>
      <c r="AD444" s="9">
        <f>IF(AND(AB444=1,ISNUMBER(R444)),IF(R444&gt;B444,(MIN(R444,T444)-B444)*24,0),0)</f>
        <v/>
      </c>
      <c r="AE444" s="9">
        <f>AC444-AD444</f>
        <v/>
      </c>
      <c r="AF444" s="8">
        <f>IF(AND(AB444=1,N('Resumen'!$B$4)&gt;0),IF(AC444&lt;=N('Resumen'!$B$4),1,0),0)</f>
        <v/>
      </c>
    </row>
    <row r="445">
      <c r="A445" s="4" t="n"/>
      <c r="B445" s="5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4" t="n"/>
      <c r="N445" s="4" t="n"/>
      <c r="O445" s="4" t="n"/>
      <c r="P445" s="4" t="n"/>
      <c r="Q445" s="4" t="n"/>
      <c r="R445" s="5" t="n"/>
      <c r="S445" s="4" t="n"/>
      <c r="T445" s="5" t="n"/>
      <c r="U445" s="6" t="n"/>
      <c r="V445" s="4" t="n"/>
      <c r="W445" s="4" t="n"/>
      <c r="X445" s="7" t="n"/>
      <c r="Y445" s="8">
        <f>COUNTIF(H445:Q445,"No")</f>
        <v/>
      </c>
      <c r="Z445" s="8">
        <f>IF(COUNTA(A445:G445)=0,0,10-COUNTA(H445:Q445))</f>
        <v/>
      </c>
      <c r="AA445" s="8">
        <f>AND(ISNUMBER(B445),D445="Solicitud de cotización",Y445=0,Z445=0)</f>
        <v/>
      </c>
      <c r="AB445" s="8">
        <f>IF(AND(ISNUMBER(B445),ISNUMBER(T445)),IF(T445&gt;=B445,1,0),0)</f>
        <v/>
      </c>
      <c r="AC445" s="9">
        <f>IF(AB445=1,(T445-B445)*24,0)</f>
        <v/>
      </c>
      <c r="AD445" s="9">
        <f>IF(AND(AB445=1,ISNUMBER(R445)),IF(R445&gt;B445,(MIN(R445,T445)-B445)*24,0),0)</f>
        <v/>
      </c>
      <c r="AE445" s="9">
        <f>AC445-AD445</f>
        <v/>
      </c>
      <c r="AF445" s="8">
        <f>IF(AND(AB445=1,N('Resumen'!$B$4)&gt;0),IF(AC445&lt;=N('Resumen'!$B$4),1,0),0)</f>
        <v/>
      </c>
    </row>
    <row r="446">
      <c r="A446" s="4" t="n"/>
      <c r="B446" s="5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4" t="n"/>
      <c r="N446" s="4" t="n"/>
      <c r="O446" s="4" t="n"/>
      <c r="P446" s="4" t="n"/>
      <c r="Q446" s="4" t="n"/>
      <c r="R446" s="5" t="n"/>
      <c r="S446" s="4" t="n"/>
      <c r="T446" s="5" t="n"/>
      <c r="U446" s="6" t="n"/>
      <c r="V446" s="4" t="n"/>
      <c r="W446" s="4" t="n"/>
      <c r="X446" s="7" t="n"/>
      <c r="Y446" s="8">
        <f>COUNTIF(H446:Q446,"No")</f>
        <v/>
      </c>
      <c r="Z446" s="8">
        <f>IF(COUNTA(A446:G446)=0,0,10-COUNTA(H446:Q446))</f>
        <v/>
      </c>
      <c r="AA446" s="8">
        <f>AND(ISNUMBER(B446),D446="Solicitud de cotización",Y446=0,Z446=0)</f>
        <v/>
      </c>
      <c r="AB446" s="8">
        <f>IF(AND(ISNUMBER(B446),ISNUMBER(T446)),IF(T446&gt;=B446,1,0),0)</f>
        <v/>
      </c>
      <c r="AC446" s="9">
        <f>IF(AB446=1,(T446-B446)*24,0)</f>
        <v/>
      </c>
      <c r="AD446" s="9">
        <f>IF(AND(AB446=1,ISNUMBER(R446)),IF(R446&gt;B446,(MIN(R446,T446)-B446)*24,0),0)</f>
        <v/>
      </c>
      <c r="AE446" s="9">
        <f>AC446-AD446</f>
        <v/>
      </c>
      <c r="AF446" s="8">
        <f>IF(AND(AB446=1,N('Resumen'!$B$4)&gt;0),IF(AC446&lt;=N('Resumen'!$B$4),1,0),0)</f>
        <v/>
      </c>
    </row>
    <row r="447">
      <c r="A447" s="4" t="n"/>
      <c r="B447" s="5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4" t="n"/>
      <c r="N447" s="4" t="n"/>
      <c r="O447" s="4" t="n"/>
      <c r="P447" s="4" t="n"/>
      <c r="Q447" s="4" t="n"/>
      <c r="R447" s="5" t="n"/>
      <c r="S447" s="4" t="n"/>
      <c r="T447" s="5" t="n"/>
      <c r="U447" s="6" t="n"/>
      <c r="V447" s="4" t="n"/>
      <c r="W447" s="4" t="n"/>
      <c r="X447" s="7" t="n"/>
      <c r="Y447" s="8">
        <f>COUNTIF(H447:Q447,"No")</f>
        <v/>
      </c>
      <c r="Z447" s="8">
        <f>IF(COUNTA(A447:G447)=0,0,10-COUNTA(H447:Q447))</f>
        <v/>
      </c>
      <c r="AA447" s="8">
        <f>AND(ISNUMBER(B447),D447="Solicitud de cotización",Y447=0,Z447=0)</f>
        <v/>
      </c>
      <c r="AB447" s="8">
        <f>IF(AND(ISNUMBER(B447),ISNUMBER(T447)),IF(T447&gt;=B447,1,0),0)</f>
        <v/>
      </c>
      <c r="AC447" s="9">
        <f>IF(AB447=1,(T447-B447)*24,0)</f>
        <v/>
      </c>
      <c r="AD447" s="9">
        <f>IF(AND(AB447=1,ISNUMBER(R447)),IF(R447&gt;B447,(MIN(R447,T447)-B447)*24,0),0)</f>
        <v/>
      </c>
      <c r="AE447" s="9">
        <f>AC447-AD447</f>
        <v/>
      </c>
      <c r="AF447" s="8">
        <f>IF(AND(AB447=1,N('Resumen'!$B$4)&gt;0),IF(AC447&lt;=N('Resumen'!$B$4),1,0),0)</f>
        <v/>
      </c>
    </row>
    <row r="448">
      <c r="A448" s="4" t="n"/>
      <c r="B448" s="5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4" t="n"/>
      <c r="N448" s="4" t="n"/>
      <c r="O448" s="4" t="n"/>
      <c r="P448" s="4" t="n"/>
      <c r="Q448" s="4" t="n"/>
      <c r="R448" s="5" t="n"/>
      <c r="S448" s="4" t="n"/>
      <c r="T448" s="5" t="n"/>
      <c r="U448" s="6" t="n"/>
      <c r="V448" s="4" t="n"/>
      <c r="W448" s="4" t="n"/>
      <c r="X448" s="7" t="n"/>
      <c r="Y448" s="8">
        <f>COUNTIF(H448:Q448,"No")</f>
        <v/>
      </c>
      <c r="Z448" s="8">
        <f>IF(COUNTA(A448:G448)=0,0,10-COUNTA(H448:Q448))</f>
        <v/>
      </c>
      <c r="AA448" s="8">
        <f>AND(ISNUMBER(B448),D448="Solicitud de cotización",Y448=0,Z448=0)</f>
        <v/>
      </c>
      <c r="AB448" s="8">
        <f>IF(AND(ISNUMBER(B448),ISNUMBER(T448)),IF(T448&gt;=B448,1,0),0)</f>
        <v/>
      </c>
      <c r="AC448" s="9">
        <f>IF(AB448=1,(T448-B448)*24,0)</f>
        <v/>
      </c>
      <c r="AD448" s="9">
        <f>IF(AND(AB448=1,ISNUMBER(R448)),IF(R448&gt;B448,(MIN(R448,T448)-B448)*24,0),0)</f>
        <v/>
      </c>
      <c r="AE448" s="9">
        <f>AC448-AD448</f>
        <v/>
      </c>
      <c r="AF448" s="8">
        <f>IF(AND(AB448=1,N('Resumen'!$B$4)&gt;0),IF(AC448&lt;=N('Resumen'!$B$4),1,0),0)</f>
        <v/>
      </c>
    </row>
    <row r="449">
      <c r="A449" s="4" t="n"/>
      <c r="B449" s="5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4" t="n"/>
      <c r="N449" s="4" t="n"/>
      <c r="O449" s="4" t="n"/>
      <c r="P449" s="4" t="n"/>
      <c r="Q449" s="4" t="n"/>
      <c r="R449" s="5" t="n"/>
      <c r="S449" s="4" t="n"/>
      <c r="T449" s="5" t="n"/>
      <c r="U449" s="6" t="n"/>
      <c r="V449" s="4" t="n"/>
      <c r="W449" s="4" t="n"/>
      <c r="X449" s="7" t="n"/>
      <c r="Y449" s="8">
        <f>COUNTIF(H449:Q449,"No")</f>
        <v/>
      </c>
      <c r="Z449" s="8">
        <f>IF(COUNTA(A449:G449)=0,0,10-COUNTA(H449:Q449))</f>
        <v/>
      </c>
      <c r="AA449" s="8">
        <f>AND(ISNUMBER(B449),D449="Solicitud de cotización",Y449=0,Z449=0)</f>
        <v/>
      </c>
      <c r="AB449" s="8">
        <f>IF(AND(ISNUMBER(B449),ISNUMBER(T449)),IF(T449&gt;=B449,1,0),0)</f>
        <v/>
      </c>
      <c r="AC449" s="9">
        <f>IF(AB449=1,(T449-B449)*24,0)</f>
        <v/>
      </c>
      <c r="AD449" s="9">
        <f>IF(AND(AB449=1,ISNUMBER(R449)),IF(R449&gt;B449,(MIN(R449,T449)-B449)*24,0),0)</f>
        <v/>
      </c>
      <c r="AE449" s="9">
        <f>AC449-AD449</f>
        <v/>
      </c>
      <c r="AF449" s="8">
        <f>IF(AND(AB449=1,N('Resumen'!$B$4)&gt;0),IF(AC449&lt;=N('Resumen'!$B$4),1,0),0)</f>
        <v/>
      </c>
    </row>
    <row r="450">
      <c r="A450" s="4" t="n"/>
      <c r="B450" s="5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4" t="n"/>
      <c r="N450" s="4" t="n"/>
      <c r="O450" s="4" t="n"/>
      <c r="P450" s="4" t="n"/>
      <c r="Q450" s="4" t="n"/>
      <c r="R450" s="5" t="n"/>
      <c r="S450" s="4" t="n"/>
      <c r="T450" s="5" t="n"/>
      <c r="U450" s="6" t="n"/>
      <c r="V450" s="4" t="n"/>
      <c r="W450" s="4" t="n"/>
      <c r="X450" s="7" t="n"/>
      <c r="Y450" s="8">
        <f>COUNTIF(H450:Q450,"No")</f>
        <v/>
      </c>
      <c r="Z450" s="8">
        <f>IF(COUNTA(A450:G450)=0,0,10-COUNTA(H450:Q450))</f>
        <v/>
      </c>
      <c r="AA450" s="8">
        <f>AND(ISNUMBER(B450),D450="Solicitud de cotización",Y450=0,Z450=0)</f>
        <v/>
      </c>
      <c r="AB450" s="8">
        <f>IF(AND(ISNUMBER(B450),ISNUMBER(T450)),IF(T450&gt;=B450,1,0),0)</f>
        <v/>
      </c>
      <c r="AC450" s="9">
        <f>IF(AB450=1,(T450-B450)*24,0)</f>
        <v/>
      </c>
      <c r="AD450" s="9">
        <f>IF(AND(AB450=1,ISNUMBER(R450)),IF(R450&gt;B450,(MIN(R450,T450)-B450)*24,0),0)</f>
        <v/>
      </c>
      <c r="AE450" s="9">
        <f>AC450-AD450</f>
        <v/>
      </c>
      <c r="AF450" s="8">
        <f>IF(AND(AB450=1,N('Resumen'!$B$4)&gt;0),IF(AC450&lt;=N('Resumen'!$B$4),1,0),0)</f>
        <v/>
      </c>
    </row>
    <row r="451">
      <c r="A451" s="4" t="n"/>
      <c r="B451" s="5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4" t="n"/>
      <c r="N451" s="4" t="n"/>
      <c r="O451" s="4" t="n"/>
      <c r="P451" s="4" t="n"/>
      <c r="Q451" s="4" t="n"/>
      <c r="R451" s="5" t="n"/>
      <c r="S451" s="4" t="n"/>
      <c r="T451" s="5" t="n"/>
      <c r="U451" s="6" t="n"/>
      <c r="V451" s="4" t="n"/>
      <c r="W451" s="4" t="n"/>
      <c r="X451" s="7" t="n"/>
      <c r="Y451" s="8">
        <f>COUNTIF(H451:Q451,"No")</f>
        <v/>
      </c>
      <c r="Z451" s="8">
        <f>IF(COUNTA(A451:G451)=0,0,10-COUNTA(H451:Q451))</f>
        <v/>
      </c>
      <c r="AA451" s="8">
        <f>AND(ISNUMBER(B451),D451="Solicitud de cotización",Y451=0,Z451=0)</f>
        <v/>
      </c>
      <c r="AB451" s="8">
        <f>IF(AND(ISNUMBER(B451),ISNUMBER(T451)),IF(T451&gt;=B451,1,0),0)</f>
        <v/>
      </c>
      <c r="AC451" s="9">
        <f>IF(AB451=1,(T451-B451)*24,0)</f>
        <v/>
      </c>
      <c r="AD451" s="9">
        <f>IF(AND(AB451=1,ISNUMBER(R451)),IF(R451&gt;B451,(MIN(R451,T451)-B451)*24,0),0)</f>
        <v/>
      </c>
      <c r="AE451" s="9">
        <f>AC451-AD451</f>
        <v/>
      </c>
      <c r="AF451" s="8">
        <f>IF(AND(AB451=1,N('Resumen'!$B$4)&gt;0),IF(AC451&lt;=N('Resumen'!$B$4),1,0),0)</f>
        <v/>
      </c>
    </row>
    <row r="452">
      <c r="A452" s="4" t="n"/>
      <c r="B452" s="5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4" t="n"/>
      <c r="N452" s="4" t="n"/>
      <c r="O452" s="4" t="n"/>
      <c r="P452" s="4" t="n"/>
      <c r="Q452" s="4" t="n"/>
      <c r="R452" s="5" t="n"/>
      <c r="S452" s="4" t="n"/>
      <c r="T452" s="5" t="n"/>
      <c r="U452" s="6" t="n"/>
      <c r="V452" s="4" t="n"/>
      <c r="W452" s="4" t="n"/>
      <c r="X452" s="7" t="n"/>
      <c r="Y452" s="8">
        <f>COUNTIF(H452:Q452,"No")</f>
        <v/>
      </c>
      <c r="Z452" s="8">
        <f>IF(COUNTA(A452:G452)=0,0,10-COUNTA(H452:Q452))</f>
        <v/>
      </c>
      <c r="AA452" s="8">
        <f>AND(ISNUMBER(B452),D452="Solicitud de cotización",Y452=0,Z452=0)</f>
        <v/>
      </c>
      <c r="AB452" s="8">
        <f>IF(AND(ISNUMBER(B452),ISNUMBER(T452)),IF(T452&gt;=B452,1,0),0)</f>
        <v/>
      </c>
      <c r="AC452" s="9">
        <f>IF(AB452=1,(T452-B452)*24,0)</f>
        <v/>
      </c>
      <c r="AD452" s="9">
        <f>IF(AND(AB452=1,ISNUMBER(R452)),IF(R452&gt;B452,(MIN(R452,T452)-B452)*24,0),0)</f>
        <v/>
      </c>
      <c r="AE452" s="9">
        <f>AC452-AD452</f>
        <v/>
      </c>
      <c r="AF452" s="8">
        <f>IF(AND(AB452=1,N('Resumen'!$B$4)&gt;0),IF(AC452&lt;=N('Resumen'!$B$4),1,0),0)</f>
        <v/>
      </c>
    </row>
    <row r="453">
      <c r="A453" s="4" t="n"/>
      <c r="B453" s="5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4" t="n"/>
      <c r="N453" s="4" t="n"/>
      <c r="O453" s="4" t="n"/>
      <c r="P453" s="4" t="n"/>
      <c r="Q453" s="4" t="n"/>
      <c r="R453" s="5" t="n"/>
      <c r="S453" s="4" t="n"/>
      <c r="T453" s="5" t="n"/>
      <c r="U453" s="6" t="n"/>
      <c r="V453" s="4" t="n"/>
      <c r="W453" s="4" t="n"/>
      <c r="X453" s="7" t="n"/>
      <c r="Y453" s="8">
        <f>COUNTIF(H453:Q453,"No")</f>
        <v/>
      </c>
      <c r="Z453" s="8">
        <f>IF(COUNTA(A453:G453)=0,0,10-COUNTA(H453:Q453))</f>
        <v/>
      </c>
      <c r="AA453" s="8">
        <f>AND(ISNUMBER(B453),D453="Solicitud de cotización",Y453=0,Z453=0)</f>
        <v/>
      </c>
      <c r="AB453" s="8">
        <f>IF(AND(ISNUMBER(B453),ISNUMBER(T453)),IF(T453&gt;=B453,1,0),0)</f>
        <v/>
      </c>
      <c r="AC453" s="9">
        <f>IF(AB453=1,(T453-B453)*24,0)</f>
        <v/>
      </c>
      <c r="AD453" s="9">
        <f>IF(AND(AB453=1,ISNUMBER(R453)),IF(R453&gt;B453,(MIN(R453,T453)-B453)*24,0),0)</f>
        <v/>
      </c>
      <c r="AE453" s="9">
        <f>AC453-AD453</f>
        <v/>
      </c>
      <c r="AF453" s="8">
        <f>IF(AND(AB453=1,N('Resumen'!$B$4)&gt;0),IF(AC453&lt;=N('Resumen'!$B$4),1,0),0)</f>
        <v/>
      </c>
    </row>
    <row r="454">
      <c r="A454" s="4" t="n"/>
      <c r="B454" s="5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4" t="n"/>
      <c r="N454" s="4" t="n"/>
      <c r="O454" s="4" t="n"/>
      <c r="P454" s="4" t="n"/>
      <c r="Q454" s="4" t="n"/>
      <c r="R454" s="5" t="n"/>
      <c r="S454" s="4" t="n"/>
      <c r="T454" s="5" t="n"/>
      <c r="U454" s="6" t="n"/>
      <c r="V454" s="4" t="n"/>
      <c r="W454" s="4" t="n"/>
      <c r="X454" s="7" t="n"/>
      <c r="Y454" s="8">
        <f>COUNTIF(H454:Q454,"No")</f>
        <v/>
      </c>
      <c r="Z454" s="8">
        <f>IF(COUNTA(A454:G454)=0,0,10-COUNTA(H454:Q454))</f>
        <v/>
      </c>
      <c r="AA454" s="8">
        <f>AND(ISNUMBER(B454),D454="Solicitud de cotización",Y454=0,Z454=0)</f>
        <v/>
      </c>
      <c r="AB454" s="8">
        <f>IF(AND(ISNUMBER(B454),ISNUMBER(T454)),IF(T454&gt;=B454,1,0),0)</f>
        <v/>
      </c>
      <c r="AC454" s="9">
        <f>IF(AB454=1,(T454-B454)*24,0)</f>
        <v/>
      </c>
      <c r="AD454" s="9">
        <f>IF(AND(AB454=1,ISNUMBER(R454)),IF(R454&gt;B454,(MIN(R454,T454)-B454)*24,0),0)</f>
        <v/>
      </c>
      <c r="AE454" s="9">
        <f>AC454-AD454</f>
        <v/>
      </c>
      <c r="AF454" s="8">
        <f>IF(AND(AB454=1,N('Resumen'!$B$4)&gt;0),IF(AC454&lt;=N('Resumen'!$B$4),1,0),0)</f>
        <v/>
      </c>
    </row>
    <row r="455">
      <c r="A455" s="4" t="n"/>
      <c r="B455" s="5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4" t="n"/>
      <c r="N455" s="4" t="n"/>
      <c r="O455" s="4" t="n"/>
      <c r="P455" s="4" t="n"/>
      <c r="Q455" s="4" t="n"/>
      <c r="R455" s="5" t="n"/>
      <c r="S455" s="4" t="n"/>
      <c r="T455" s="5" t="n"/>
      <c r="U455" s="6" t="n"/>
      <c r="V455" s="4" t="n"/>
      <c r="W455" s="4" t="n"/>
      <c r="X455" s="7" t="n"/>
      <c r="Y455" s="8">
        <f>COUNTIF(H455:Q455,"No")</f>
        <v/>
      </c>
      <c r="Z455" s="8">
        <f>IF(COUNTA(A455:G455)=0,0,10-COUNTA(H455:Q455))</f>
        <v/>
      </c>
      <c r="AA455" s="8">
        <f>AND(ISNUMBER(B455),D455="Solicitud de cotización",Y455=0,Z455=0)</f>
        <v/>
      </c>
      <c r="AB455" s="8">
        <f>IF(AND(ISNUMBER(B455),ISNUMBER(T455)),IF(T455&gt;=B455,1,0),0)</f>
        <v/>
      </c>
      <c r="AC455" s="9">
        <f>IF(AB455=1,(T455-B455)*24,0)</f>
        <v/>
      </c>
      <c r="AD455" s="9">
        <f>IF(AND(AB455=1,ISNUMBER(R455)),IF(R455&gt;B455,(MIN(R455,T455)-B455)*24,0),0)</f>
        <v/>
      </c>
      <c r="AE455" s="9">
        <f>AC455-AD455</f>
        <v/>
      </c>
      <c r="AF455" s="8">
        <f>IF(AND(AB455=1,N('Resumen'!$B$4)&gt;0),IF(AC455&lt;=N('Resumen'!$B$4),1,0),0)</f>
        <v/>
      </c>
    </row>
    <row r="456">
      <c r="A456" s="4" t="n"/>
      <c r="B456" s="5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4" t="n"/>
      <c r="N456" s="4" t="n"/>
      <c r="O456" s="4" t="n"/>
      <c r="P456" s="4" t="n"/>
      <c r="Q456" s="4" t="n"/>
      <c r="R456" s="5" t="n"/>
      <c r="S456" s="4" t="n"/>
      <c r="T456" s="5" t="n"/>
      <c r="U456" s="6" t="n"/>
      <c r="V456" s="4" t="n"/>
      <c r="W456" s="4" t="n"/>
      <c r="X456" s="7" t="n"/>
      <c r="Y456" s="8">
        <f>COUNTIF(H456:Q456,"No")</f>
        <v/>
      </c>
      <c r="Z456" s="8">
        <f>IF(COUNTA(A456:G456)=0,0,10-COUNTA(H456:Q456))</f>
        <v/>
      </c>
      <c r="AA456" s="8">
        <f>AND(ISNUMBER(B456),D456="Solicitud de cotización",Y456=0,Z456=0)</f>
        <v/>
      </c>
      <c r="AB456" s="8">
        <f>IF(AND(ISNUMBER(B456),ISNUMBER(T456)),IF(T456&gt;=B456,1,0),0)</f>
        <v/>
      </c>
      <c r="AC456" s="9">
        <f>IF(AB456=1,(T456-B456)*24,0)</f>
        <v/>
      </c>
      <c r="AD456" s="9">
        <f>IF(AND(AB456=1,ISNUMBER(R456)),IF(R456&gt;B456,(MIN(R456,T456)-B456)*24,0),0)</f>
        <v/>
      </c>
      <c r="AE456" s="9">
        <f>AC456-AD456</f>
        <v/>
      </c>
      <c r="AF456" s="8">
        <f>IF(AND(AB456=1,N('Resumen'!$B$4)&gt;0),IF(AC456&lt;=N('Resumen'!$B$4),1,0),0)</f>
        <v/>
      </c>
    </row>
    <row r="457">
      <c r="A457" s="4" t="n"/>
      <c r="B457" s="5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4" t="n"/>
      <c r="N457" s="4" t="n"/>
      <c r="O457" s="4" t="n"/>
      <c r="P457" s="4" t="n"/>
      <c r="Q457" s="4" t="n"/>
      <c r="R457" s="5" t="n"/>
      <c r="S457" s="4" t="n"/>
      <c r="T457" s="5" t="n"/>
      <c r="U457" s="6" t="n"/>
      <c r="V457" s="4" t="n"/>
      <c r="W457" s="4" t="n"/>
      <c r="X457" s="7" t="n"/>
      <c r="Y457" s="8">
        <f>COUNTIF(H457:Q457,"No")</f>
        <v/>
      </c>
      <c r="Z457" s="8">
        <f>IF(COUNTA(A457:G457)=0,0,10-COUNTA(H457:Q457))</f>
        <v/>
      </c>
      <c r="AA457" s="8">
        <f>AND(ISNUMBER(B457),D457="Solicitud de cotización",Y457=0,Z457=0)</f>
        <v/>
      </c>
      <c r="AB457" s="8">
        <f>IF(AND(ISNUMBER(B457),ISNUMBER(T457)),IF(T457&gt;=B457,1,0),0)</f>
        <v/>
      </c>
      <c r="AC457" s="9">
        <f>IF(AB457=1,(T457-B457)*24,0)</f>
        <v/>
      </c>
      <c r="AD457" s="9">
        <f>IF(AND(AB457=1,ISNUMBER(R457)),IF(R457&gt;B457,(MIN(R457,T457)-B457)*24,0),0)</f>
        <v/>
      </c>
      <c r="AE457" s="9">
        <f>AC457-AD457</f>
        <v/>
      </c>
      <c r="AF457" s="8">
        <f>IF(AND(AB457=1,N('Resumen'!$B$4)&gt;0),IF(AC457&lt;=N('Resumen'!$B$4),1,0),0)</f>
        <v/>
      </c>
    </row>
    <row r="458">
      <c r="A458" s="4" t="n"/>
      <c r="B458" s="5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4" t="n"/>
      <c r="N458" s="4" t="n"/>
      <c r="O458" s="4" t="n"/>
      <c r="P458" s="4" t="n"/>
      <c r="Q458" s="4" t="n"/>
      <c r="R458" s="5" t="n"/>
      <c r="S458" s="4" t="n"/>
      <c r="T458" s="5" t="n"/>
      <c r="U458" s="6" t="n"/>
      <c r="V458" s="4" t="n"/>
      <c r="W458" s="4" t="n"/>
      <c r="X458" s="7" t="n"/>
      <c r="Y458" s="8">
        <f>COUNTIF(H458:Q458,"No")</f>
        <v/>
      </c>
      <c r="Z458" s="8">
        <f>IF(COUNTA(A458:G458)=0,0,10-COUNTA(H458:Q458))</f>
        <v/>
      </c>
      <c r="AA458" s="8">
        <f>AND(ISNUMBER(B458),D458="Solicitud de cotización",Y458=0,Z458=0)</f>
        <v/>
      </c>
      <c r="AB458" s="8">
        <f>IF(AND(ISNUMBER(B458),ISNUMBER(T458)),IF(T458&gt;=B458,1,0),0)</f>
        <v/>
      </c>
      <c r="AC458" s="9">
        <f>IF(AB458=1,(T458-B458)*24,0)</f>
        <v/>
      </c>
      <c r="AD458" s="9">
        <f>IF(AND(AB458=1,ISNUMBER(R458)),IF(R458&gt;B458,(MIN(R458,T458)-B458)*24,0),0)</f>
        <v/>
      </c>
      <c r="AE458" s="9">
        <f>AC458-AD458</f>
        <v/>
      </c>
      <c r="AF458" s="8">
        <f>IF(AND(AB458=1,N('Resumen'!$B$4)&gt;0),IF(AC458&lt;=N('Resumen'!$B$4),1,0),0)</f>
        <v/>
      </c>
    </row>
    <row r="459">
      <c r="A459" s="4" t="n"/>
      <c r="B459" s="5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4" t="n"/>
      <c r="N459" s="4" t="n"/>
      <c r="O459" s="4" t="n"/>
      <c r="P459" s="4" t="n"/>
      <c r="Q459" s="4" t="n"/>
      <c r="R459" s="5" t="n"/>
      <c r="S459" s="4" t="n"/>
      <c r="T459" s="5" t="n"/>
      <c r="U459" s="6" t="n"/>
      <c r="V459" s="4" t="n"/>
      <c r="W459" s="4" t="n"/>
      <c r="X459" s="7" t="n"/>
      <c r="Y459" s="8">
        <f>COUNTIF(H459:Q459,"No")</f>
        <v/>
      </c>
      <c r="Z459" s="8">
        <f>IF(COUNTA(A459:G459)=0,0,10-COUNTA(H459:Q459))</f>
        <v/>
      </c>
      <c r="AA459" s="8">
        <f>AND(ISNUMBER(B459),D459="Solicitud de cotización",Y459=0,Z459=0)</f>
        <v/>
      </c>
      <c r="AB459" s="8">
        <f>IF(AND(ISNUMBER(B459),ISNUMBER(T459)),IF(T459&gt;=B459,1,0),0)</f>
        <v/>
      </c>
      <c r="AC459" s="9">
        <f>IF(AB459=1,(T459-B459)*24,0)</f>
        <v/>
      </c>
      <c r="AD459" s="9">
        <f>IF(AND(AB459=1,ISNUMBER(R459)),IF(R459&gt;B459,(MIN(R459,T459)-B459)*24,0),0)</f>
        <v/>
      </c>
      <c r="AE459" s="9">
        <f>AC459-AD459</f>
        <v/>
      </c>
      <c r="AF459" s="8">
        <f>IF(AND(AB459=1,N('Resumen'!$B$4)&gt;0),IF(AC459&lt;=N('Resumen'!$B$4),1,0),0)</f>
        <v/>
      </c>
    </row>
    <row r="460">
      <c r="A460" s="4" t="n"/>
      <c r="B460" s="5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4" t="n"/>
      <c r="N460" s="4" t="n"/>
      <c r="O460" s="4" t="n"/>
      <c r="P460" s="4" t="n"/>
      <c r="Q460" s="4" t="n"/>
      <c r="R460" s="5" t="n"/>
      <c r="S460" s="4" t="n"/>
      <c r="T460" s="5" t="n"/>
      <c r="U460" s="6" t="n"/>
      <c r="V460" s="4" t="n"/>
      <c r="W460" s="4" t="n"/>
      <c r="X460" s="7" t="n"/>
      <c r="Y460" s="8">
        <f>COUNTIF(H460:Q460,"No")</f>
        <v/>
      </c>
      <c r="Z460" s="8">
        <f>IF(COUNTA(A460:G460)=0,0,10-COUNTA(H460:Q460))</f>
        <v/>
      </c>
      <c r="AA460" s="8">
        <f>AND(ISNUMBER(B460),D460="Solicitud de cotización",Y460=0,Z460=0)</f>
        <v/>
      </c>
      <c r="AB460" s="8">
        <f>IF(AND(ISNUMBER(B460),ISNUMBER(T460)),IF(T460&gt;=B460,1,0),0)</f>
        <v/>
      </c>
      <c r="AC460" s="9">
        <f>IF(AB460=1,(T460-B460)*24,0)</f>
        <v/>
      </c>
      <c r="AD460" s="9">
        <f>IF(AND(AB460=1,ISNUMBER(R460)),IF(R460&gt;B460,(MIN(R460,T460)-B460)*24,0),0)</f>
        <v/>
      </c>
      <c r="AE460" s="9">
        <f>AC460-AD460</f>
        <v/>
      </c>
      <c r="AF460" s="8">
        <f>IF(AND(AB460=1,N('Resumen'!$B$4)&gt;0),IF(AC460&lt;=N('Resumen'!$B$4),1,0),0)</f>
        <v/>
      </c>
    </row>
    <row r="461">
      <c r="A461" s="4" t="n"/>
      <c r="B461" s="5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4" t="n"/>
      <c r="N461" s="4" t="n"/>
      <c r="O461" s="4" t="n"/>
      <c r="P461" s="4" t="n"/>
      <c r="Q461" s="4" t="n"/>
      <c r="R461" s="5" t="n"/>
      <c r="S461" s="4" t="n"/>
      <c r="T461" s="5" t="n"/>
      <c r="U461" s="6" t="n"/>
      <c r="V461" s="4" t="n"/>
      <c r="W461" s="4" t="n"/>
      <c r="X461" s="7" t="n"/>
      <c r="Y461" s="8">
        <f>COUNTIF(H461:Q461,"No")</f>
        <v/>
      </c>
      <c r="Z461" s="8">
        <f>IF(COUNTA(A461:G461)=0,0,10-COUNTA(H461:Q461))</f>
        <v/>
      </c>
      <c r="AA461" s="8">
        <f>AND(ISNUMBER(B461),D461="Solicitud de cotización",Y461=0,Z461=0)</f>
        <v/>
      </c>
      <c r="AB461" s="8">
        <f>IF(AND(ISNUMBER(B461),ISNUMBER(T461)),IF(T461&gt;=B461,1,0),0)</f>
        <v/>
      </c>
      <c r="AC461" s="9">
        <f>IF(AB461=1,(T461-B461)*24,0)</f>
        <v/>
      </c>
      <c r="AD461" s="9">
        <f>IF(AND(AB461=1,ISNUMBER(R461)),IF(R461&gt;B461,(MIN(R461,T461)-B461)*24,0),0)</f>
        <v/>
      </c>
      <c r="AE461" s="9">
        <f>AC461-AD461</f>
        <v/>
      </c>
      <c r="AF461" s="8">
        <f>IF(AND(AB461=1,N('Resumen'!$B$4)&gt;0),IF(AC461&lt;=N('Resumen'!$B$4),1,0),0)</f>
        <v/>
      </c>
    </row>
    <row r="462">
      <c r="A462" s="4" t="n"/>
      <c r="B462" s="5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4" t="n"/>
      <c r="N462" s="4" t="n"/>
      <c r="O462" s="4" t="n"/>
      <c r="P462" s="4" t="n"/>
      <c r="Q462" s="4" t="n"/>
      <c r="R462" s="5" t="n"/>
      <c r="S462" s="4" t="n"/>
      <c r="T462" s="5" t="n"/>
      <c r="U462" s="6" t="n"/>
      <c r="V462" s="4" t="n"/>
      <c r="W462" s="4" t="n"/>
      <c r="X462" s="7" t="n"/>
      <c r="Y462" s="8">
        <f>COUNTIF(H462:Q462,"No")</f>
        <v/>
      </c>
      <c r="Z462" s="8">
        <f>IF(COUNTA(A462:G462)=0,0,10-COUNTA(H462:Q462))</f>
        <v/>
      </c>
      <c r="AA462" s="8">
        <f>AND(ISNUMBER(B462),D462="Solicitud de cotización",Y462=0,Z462=0)</f>
        <v/>
      </c>
      <c r="AB462" s="8">
        <f>IF(AND(ISNUMBER(B462),ISNUMBER(T462)),IF(T462&gt;=B462,1,0),0)</f>
        <v/>
      </c>
      <c r="AC462" s="9">
        <f>IF(AB462=1,(T462-B462)*24,0)</f>
        <v/>
      </c>
      <c r="AD462" s="9">
        <f>IF(AND(AB462=1,ISNUMBER(R462)),IF(R462&gt;B462,(MIN(R462,T462)-B462)*24,0),0)</f>
        <v/>
      </c>
      <c r="AE462" s="9">
        <f>AC462-AD462</f>
        <v/>
      </c>
      <c r="AF462" s="8">
        <f>IF(AND(AB462=1,N('Resumen'!$B$4)&gt;0),IF(AC462&lt;=N('Resumen'!$B$4),1,0),0)</f>
        <v/>
      </c>
    </row>
    <row r="463">
      <c r="A463" s="4" t="n"/>
      <c r="B463" s="5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4" t="n"/>
      <c r="N463" s="4" t="n"/>
      <c r="O463" s="4" t="n"/>
      <c r="P463" s="4" t="n"/>
      <c r="Q463" s="4" t="n"/>
      <c r="R463" s="5" t="n"/>
      <c r="S463" s="4" t="n"/>
      <c r="T463" s="5" t="n"/>
      <c r="U463" s="6" t="n"/>
      <c r="V463" s="4" t="n"/>
      <c r="W463" s="4" t="n"/>
      <c r="X463" s="7" t="n"/>
      <c r="Y463" s="8">
        <f>COUNTIF(H463:Q463,"No")</f>
        <v/>
      </c>
      <c r="Z463" s="8">
        <f>IF(COUNTA(A463:G463)=0,0,10-COUNTA(H463:Q463))</f>
        <v/>
      </c>
      <c r="AA463" s="8">
        <f>AND(ISNUMBER(B463),D463="Solicitud de cotización",Y463=0,Z463=0)</f>
        <v/>
      </c>
      <c r="AB463" s="8">
        <f>IF(AND(ISNUMBER(B463),ISNUMBER(T463)),IF(T463&gt;=B463,1,0),0)</f>
        <v/>
      </c>
      <c r="AC463" s="9">
        <f>IF(AB463=1,(T463-B463)*24,0)</f>
        <v/>
      </c>
      <c r="AD463" s="9">
        <f>IF(AND(AB463=1,ISNUMBER(R463)),IF(R463&gt;B463,(MIN(R463,T463)-B463)*24,0),0)</f>
        <v/>
      </c>
      <c r="AE463" s="9">
        <f>AC463-AD463</f>
        <v/>
      </c>
      <c r="AF463" s="8">
        <f>IF(AND(AB463=1,N('Resumen'!$B$4)&gt;0),IF(AC463&lt;=N('Resumen'!$B$4),1,0),0)</f>
        <v/>
      </c>
    </row>
    <row r="464">
      <c r="A464" s="4" t="n"/>
      <c r="B464" s="5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4" t="n"/>
      <c r="N464" s="4" t="n"/>
      <c r="O464" s="4" t="n"/>
      <c r="P464" s="4" t="n"/>
      <c r="Q464" s="4" t="n"/>
      <c r="R464" s="5" t="n"/>
      <c r="S464" s="4" t="n"/>
      <c r="T464" s="5" t="n"/>
      <c r="U464" s="6" t="n"/>
      <c r="V464" s="4" t="n"/>
      <c r="W464" s="4" t="n"/>
      <c r="X464" s="7" t="n"/>
      <c r="Y464" s="8">
        <f>COUNTIF(H464:Q464,"No")</f>
        <v/>
      </c>
      <c r="Z464" s="8">
        <f>IF(COUNTA(A464:G464)=0,0,10-COUNTA(H464:Q464))</f>
        <v/>
      </c>
      <c r="AA464" s="8">
        <f>AND(ISNUMBER(B464),D464="Solicitud de cotización",Y464=0,Z464=0)</f>
        <v/>
      </c>
      <c r="AB464" s="8">
        <f>IF(AND(ISNUMBER(B464),ISNUMBER(T464)),IF(T464&gt;=B464,1,0),0)</f>
        <v/>
      </c>
      <c r="AC464" s="9">
        <f>IF(AB464=1,(T464-B464)*24,0)</f>
        <v/>
      </c>
      <c r="AD464" s="9">
        <f>IF(AND(AB464=1,ISNUMBER(R464)),IF(R464&gt;B464,(MIN(R464,T464)-B464)*24,0),0)</f>
        <v/>
      </c>
      <c r="AE464" s="9">
        <f>AC464-AD464</f>
        <v/>
      </c>
      <c r="AF464" s="8">
        <f>IF(AND(AB464=1,N('Resumen'!$B$4)&gt;0),IF(AC464&lt;=N('Resumen'!$B$4),1,0),0)</f>
        <v/>
      </c>
    </row>
    <row r="465">
      <c r="A465" s="4" t="n"/>
      <c r="B465" s="5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4" t="n"/>
      <c r="N465" s="4" t="n"/>
      <c r="O465" s="4" t="n"/>
      <c r="P465" s="4" t="n"/>
      <c r="Q465" s="4" t="n"/>
      <c r="R465" s="5" t="n"/>
      <c r="S465" s="4" t="n"/>
      <c r="T465" s="5" t="n"/>
      <c r="U465" s="6" t="n"/>
      <c r="V465" s="4" t="n"/>
      <c r="W465" s="4" t="n"/>
      <c r="X465" s="7" t="n"/>
      <c r="Y465" s="8">
        <f>COUNTIF(H465:Q465,"No")</f>
        <v/>
      </c>
      <c r="Z465" s="8">
        <f>IF(COUNTA(A465:G465)=0,0,10-COUNTA(H465:Q465))</f>
        <v/>
      </c>
      <c r="AA465" s="8">
        <f>AND(ISNUMBER(B465),D465="Solicitud de cotización",Y465=0,Z465=0)</f>
        <v/>
      </c>
      <c r="AB465" s="8">
        <f>IF(AND(ISNUMBER(B465),ISNUMBER(T465)),IF(T465&gt;=B465,1,0),0)</f>
        <v/>
      </c>
      <c r="AC465" s="9">
        <f>IF(AB465=1,(T465-B465)*24,0)</f>
        <v/>
      </c>
      <c r="AD465" s="9">
        <f>IF(AND(AB465=1,ISNUMBER(R465)),IF(R465&gt;B465,(MIN(R465,T465)-B465)*24,0),0)</f>
        <v/>
      </c>
      <c r="AE465" s="9">
        <f>AC465-AD465</f>
        <v/>
      </c>
      <c r="AF465" s="8">
        <f>IF(AND(AB465=1,N('Resumen'!$B$4)&gt;0),IF(AC465&lt;=N('Resumen'!$B$4),1,0),0)</f>
        <v/>
      </c>
    </row>
    <row r="466">
      <c r="A466" s="4" t="n"/>
      <c r="B466" s="5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4" t="n"/>
      <c r="N466" s="4" t="n"/>
      <c r="O466" s="4" t="n"/>
      <c r="P466" s="4" t="n"/>
      <c r="Q466" s="4" t="n"/>
      <c r="R466" s="5" t="n"/>
      <c r="S466" s="4" t="n"/>
      <c r="T466" s="5" t="n"/>
      <c r="U466" s="6" t="n"/>
      <c r="V466" s="4" t="n"/>
      <c r="W466" s="4" t="n"/>
      <c r="X466" s="7" t="n"/>
      <c r="Y466" s="8">
        <f>COUNTIF(H466:Q466,"No")</f>
        <v/>
      </c>
      <c r="Z466" s="8">
        <f>IF(COUNTA(A466:G466)=0,0,10-COUNTA(H466:Q466))</f>
        <v/>
      </c>
      <c r="AA466" s="8">
        <f>AND(ISNUMBER(B466),D466="Solicitud de cotización",Y466=0,Z466=0)</f>
        <v/>
      </c>
      <c r="AB466" s="8">
        <f>IF(AND(ISNUMBER(B466),ISNUMBER(T466)),IF(T466&gt;=B466,1,0),0)</f>
        <v/>
      </c>
      <c r="AC466" s="9">
        <f>IF(AB466=1,(T466-B466)*24,0)</f>
        <v/>
      </c>
      <c r="AD466" s="9">
        <f>IF(AND(AB466=1,ISNUMBER(R466)),IF(R466&gt;B466,(MIN(R466,T466)-B466)*24,0),0)</f>
        <v/>
      </c>
      <c r="AE466" s="9">
        <f>AC466-AD466</f>
        <v/>
      </c>
      <c r="AF466" s="8">
        <f>IF(AND(AB466=1,N('Resumen'!$B$4)&gt;0),IF(AC466&lt;=N('Resumen'!$B$4),1,0),0)</f>
        <v/>
      </c>
    </row>
    <row r="467">
      <c r="A467" s="4" t="n"/>
      <c r="B467" s="5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4" t="n"/>
      <c r="N467" s="4" t="n"/>
      <c r="O467" s="4" t="n"/>
      <c r="P467" s="4" t="n"/>
      <c r="Q467" s="4" t="n"/>
      <c r="R467" s="5" t="n"/>
      <c r="S467" s="4" t="n"/>
      <c r="T467" s="5" t="n"/>
      <c r="U467" s="6" t="n"/>
      <c r="V467" s="4" t="n"/>
      <c r="W467" s="4" t="n"/>
      <c r="X467" s="7" t="n"/>
      <c r="Y467" s="8">
        <f>COUNTIF(H467:Q467,"No")</f>
        <v/>
      </c>
      <c r="Z467" s="8">
        <f>IF(COUNTA(A467:G467)=0,0,10-COUNTA(H467:Q467))</f>
        <v/>
      </c>
      <c r="AA467" s="8">
        <f>AND(ISNUMBER(B467),D467="Solicitud de cotización",Y467=0,Z467=0)</f>
        <v/>
      </c>
      <c r="AB467" s="8">
        <f>IF(AND(ISNUMBER(B467),ISNUMBER(T467)),IF(T467&gt;=B467,1,0),0)</f>
        <v/>
      </c>
      <c r="AC467" s="9">
        <f>IF(AB467=1,(T467-B467)*24,0)</f>
        <v/>
      </c>
      <c r="AD467" s="9">
        <f>IF(AND(AB467=1,ISNUMBER(R467)),IF(R467&gt;B467,(MIN(R467,T467)-B467)*24,0),0)</f>
        <v/>
      </c>
      <c r="AE467" s="9">
        <f>AC467-AD467</f>
        <v/>
      </c>
      <c r="AF467" s="8">
        <f>IF(AND(AB467=1,N('Resumen'!$B$4)&gt;0),IF(AC467&lt;=N('Resumen'!$B$4),1,0),0)</f>
        <v/>
      </c>
    </row>
    <row r="468">
      <c r="A468" s="4" t="n"/>
      <c r="B468" s="5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4" t="n"/>
      <c r="N468" s="4" t="n"/>
      <c r="O468" s="4" t="n"/>
      <c r="P468" s="4" t="n"/>
      <c r="Q468" s="4" t="n"/>
      <c r="R468" s="5" t="n"/>
      <c r="S468" s="4" t="n"/>
      <c r="T468" s="5" t="n"/>
      <c r="U468" s="6" t="n"/>
      <c r="V468" s="4" t="n"/>
      <c r="W468" s="4" t="n"/>
      <c r="X468" s="7" t="n"/>
      <c r="Y468" s="8">
        <f>COUNTIF(H468:Q468,"No")</f>
        <v/>
      </c>
      <c r="Z468" s="8">
        <f>IF(COUNTA(A468:G468)=0,0,10-COUNTA(H468:Q468))</f>
        <v/>
      </c>
      <c r="AA468" s="8">
        <f>AND(ISNUMBER(B468),D468="Solicitud de cotización",Y468=0,Z468=0)</f>
        <v/>
      </c>
      <c r="AB468" s="8">
        <f>IF(AND(ISNUMBER(B468),ISNUMBER(T468)),IF(T468&gt;=B468,1,0),0)</f>
        <v/>
      </c>
      <c r="AC468" s="9">
        <f>IF(AB468=1,(T468-B468)*24,0)</f>
        <v/>
      </c>
      <c r="AD468" s="9">
        <f>IF(AND(AB468=1,ISNUMBER(R468)),IF(R468&gt;B468,(MIN(R468,T468)-B468)*24,0),0)</f>
        <v/>
      </c>
      <c r="AE468" s="9">
        <f>AC468-AD468</f>
        <v/>
      </c>
      <c r="AF468" s="8">
        <f>IF(AND(AB468=1,N('Resumen'!$B$4)&gt;0),IF(AC468&lt;=N('Resumen'!$B$4),1,0),0)</f>
        <v/>
      </c>
    </row>
    <row r="469">
      <c r="A469" s="4" t="n"/>
      <c r="B469" s="5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4" t="n"/>
      <c r="N469" s="4" t="n"/>
      <c r="O469" s="4" t="n"/>
      <c r="P469" s="4" t="n"/>
      <c r="Q469" s="4" t="n"/>
      <c r="R469" s="5" t="n"/>
      <c r="S469" s="4" t="n"/>
      <c r="T469" s="5" t="n"/>
      <c r="U469" s="6" t="n"/>
      <c r="V469" s="4" t="n"/>
      <c r="W469" s="4" t="n"/>
      <c r="X469" s="7" t="n"/>
      <c r="Y469" s="8">
        <f>COUNTIF(H469:Q469,"No")</f>
        <v/>
      </c>
      <c r="Z469" s="8">
        <f>IF(COUNTA(A469:G469)=0,0,10-COUNTA(H469:Q469))</f>
        <v/>
      </c>
      <c r="AA469" s="8">
        <f>AND(ISNUMBER(B469),D469="Solicitud de cotización",Y469=0,Z469=0)</f>
        <v/>
      </c>
      <c r="AB469" s="8">
        <f>IF(AND(ISNUMBER(B469),ISNUMBER(T469)),IF(T469&gt;=B469,1,0),0)</f>
        <v/>
      </c>
      <c r="AC469" s="9">
        <f>IF(AB469=1,(T469-B469)*24,0)</f>
        <v/>
      </c>
      <c r="AD469" s="9">
        <f>IF(AND(AB469=1,ISNUMBER(R469)),IF(R469&gt;B469,(MIN(R469,T469)-B469)*24,0),0)</f>
        <v/>
      </c>
      <c r="AE469" s="9">
        <f>AC469-AD469</f>
        <v/>
      </c>
      <c r="AF469" s="8">
        <f>IF(AND(AB469=1,N('Resumen'!$B$4)&gt;0),IF(AC469&lt;=N('Resumen'!$B$4),1,0),0)</f>
        <v/>
      </c>
    </row>
    <row r="470">
      <c r="A470" s="4" t="n"/>
      <c r="B470" s="5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4" t="n"/>
      <c r="N470" s="4" t="n"/>
      <c r="O470" s="4" t="n"/>
      <c r="P470" s="4" t="n"/>
      <c r="Q470" s="4" t="n"/>
      <c r="R470" s="5" t="n"/>
      <c r="S470" s="4" t="n"/>
      <c r="T470" s="5" t="n"/>
      <c r="U470" s="6" t="n"/>
      <c r="V470" s="4" t="n"/>
      <c r="W470" s="4" t="n"/>
      <c r="X470" s="7" t="n"/>
      <c r="Y470" s="8">
        <f>COUNTIF(H470:Q470,"No")</f>
        <v/>
      </c>
      <c r="Z470" s="8">
        <f>IF(COUNTA(A470:G470)=0,0,10-COUNTA(H470:Q470))</f>
        <v/>
      </c>
      <c r="AA470" s="8">
        <f>AND(ISNUMBER(B470),D470="Solicitud de cotización",Y470=0,Z470=0)</f>
        <v/>
      </c>
      <c r="AB470" s="8">
        <f>IF(AND(ISNUMBER(B470),ISNUMBER(T470)),IF(T470&gt;=B470,1,0),0)</f>
        <v/>
      </c>
      <c r="AC470" s="9">
        <f>IF(AB470=1,(T470-B470)*24,0)</f>
        <v/>
      </c>
      <c r="AD470" s="9">
        <f>IF(AND(AB470=1,ISNUMBER(R470)),IF(R470&gt;B470,(MIN(R470,T470)-B470)*24,0),0)</f>
        <v/>
      </c>
      <c r="AE470" s="9">
        <f>AC470-AD470</f>
        <v/>
      </c>
      <c r="AF470" s="8">
        <f>IF(AND(AB470=1,N('Resumen'!$B$4)&gt;0),IF(AC470&lt;=N('Resumen'!$B$4),1,0),0)</f>
        <v/>
      </c>
    </row>
    <row r="471">
      <c r="A471" s="4" t="n"/>
      <c r="B471" s="5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4" t="n"/>
      <c r="N471" s="4" t="n"/>
      <c r="O471" s="4" t="n"/>
      <c r="P471" s="4" t="n"/>
      <c r="Q471" s="4" t="n"/>
      <c r="R471" s="5" t="n"/>
      <c r="S471" s="4" t="n"/>
      <c r="T471" s="5" t="n"/>
      <c r="U471" s="6" t="n"/>
      <c r="V471" s="4" t="n"/>
      <c r="W471" s="4" t="n"/>
      <c r="X471" s="7" t="n"/>
      <c r="Y471" s="8">
        <f>COUNTIF(H471:Q471,"No")</f>
        <v/>
      </c>
      <c r="Z471" s="8">
        <f>IF(COUNTA(A471:G471)=0,0,10-COUNTA(H471:Q471))</f>
        <v/>
      </c>
      <c r="AA471" s="8">
        <f>AND(ISNUMBER(B471),D471="Solicitud de cotización",Y471=0,Z471=0)</f>
        <v/>
      </c>
      <c r="AB471" s="8">
        <f>IF(AND(ISNUMBER(B471),ISNUMBER(T471)),IF(T471&gt;=B471,1,0),0)</f>
        <v/>
      </c>
      <c r="AC471" s="9">
        <f>IF(AB471=1,(T471-B471)*24,0)</f>
        <v/>
      </c>
      <c r="AD471" s="9">
        <f>IF(AND(AB471=1,ISNUMBER(R471)),IF(R471&gt;B471,(MIN(R471,T471)-B471)*24,0),0)</f>
        <v/>
      </c>
      <c r="AE471" s="9">
        <f>AC471-AD471</f>
        <v/>
      </c>
      <c r="AF471" s="8">
        <f>IF(AND(AB471=1,N('Resumen'!$B$4)&gt;0),IF(AC471&lt;=N('Resumen'!$B$4),1,0),0)</f>
        <v/>
      </c>
    </row>
    <row r="472">
      <c r="A472" s="4" t="n"/>
      <c r="B472" s="5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4" t="n"/>
      <c r="N472" s="4" t="n"/>
      <c r="O472" s="4" t="n"/>
      <c r="P472" s="4" t="n"/>
      <c r="Q472" s="4" t="n"/>
      <c r="R472" s="5" t="n"/>
      <c r="S472" s="4" t="n"/>
      <c r="T472" s="5" t="n"/>
      <c r="U472" s="6" t="n"/>
      <c r="V472" s="4" t="n"/>
      <c r="W472" s="4" t="n"/>
      <c r="X472" s="7" t="n"/>
      <c r="Y472" s="8">
        <f>COUNTIF(H472:Q472,"No")</f>
        <v/>
      </c>
      <c r="Z472" s="8">
        <f>IF(COUNTA(A472:G472)=0,0,10-COUNTA(H472:Q472))</f>
        <v/>
      </c>
      <c r="AA472" s="8">
        <f>AND(ISNUMBER(B472),D472="Solicitud de cotización",Y472=0,Z472=0)</f>
        <v/>
      </c>
      <c r="AB472" s="8">
        <f>IF(AND(ISNUMBER(B472),ISNUMBER(T472)),IF(T472&gt;=B472,1,0),0)</f>
        <v/>
      </c>
      <c r="AC472" s="9">
        <f>IF(AB472=1,(T472-B472)*24,0)</f>
        <v/>
      </c>
      <c r="AD472" s="9">
        <f>IF(AND(AB472=1,ISNUMBER(R472)),IF(R472&gt;B472,(MIN(R472,T472)-B472)*24,0),0)</f>
        <v/>
      </c>
      <c r="AE472" s="9">
        <f>AC472-AD472</f>
        <v/>
      </c>
      <c r="AF472" s="8">
        <f>IF(AND(AB472=1,N('Resumen'!$B$4)&gt;0),IF(AC472&lt;=N('Resumen'!$B$4),1,0),0)</f>
        <v/>
      </c>
    </row>
    <row r="473">
      <c r="A473" s="4" t="n"/>
      <c r="B473" s="5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4" t="n"/>
      <c r="N473" s="4" t="n"/>
      <c r="O473" s="4" t="n"/>
      <c r="P473" s="4" t="n"/>
      <c r="Q473" s="4" t="n"/>
      <c r="R473" s="5" t="n"/>
      <c r="S473" s="4" t="n"/>
      <c r="T473" s="5" t="n"/>
      <c r="U473" s="6" t="n"/>
      <c r="V473" s="4" t="n"/>
      <c r="W473" s="4" t="n"/>
      <c r="X473" s="7" t="n"/>
      <c r="Y473" s="8">
        <f>COUNTIF(H473:Q473,"No")</f>
        <v/>
      </c>
      <c r="Z473" s="8">
        <f>IF(COUNTA(A473:G473)=0,0,10-COUNTA(H473:Q473))</f>
        <v/>
      </c>
      <c r="AA473" s="8">
        <f>AND(ISNUMBER(B473),D473="Solicitud de cotización",Y473=0,Z473=0)</f>
        <v/>
      </c>
      <c r="AB473" s="8">
        <f>IF(AND(ISNUMBER(B473),ISNUMBER(T473)),IF(T473&gt;=B473,1,0),0)</f>
        <v/>
      </c>
      <c r="AC473" s="9">
        <f>IF(AB473=1,(T473-B473)*24,0)</f>
        <v/>
      </c>
      <c r="AD473" s="9">
        <f>IF(AND(AB473=1,ISNUMBER(R473)),IF(R473&gt;B473,(MIN(R473,T473)-B473)*24,0),0)</f>
        <v/>
      </c>
      <c r="AE473" s="9">
        <f>AC473-AD473</f>
        <v/>
      </c>
      <c r="AF473" s="8">
        <f>IF(AND(AB473=1,N('Resumen'!$B$4)&gt;0),IF(AC473&lt;=N('Resumen'!$B$4),1,0),0)</f>
        <v/>
      </c>
    </row>
    <row r="474">
      <c r="A474" s="4" t="n"/>
      <c r="B474" s="5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4" t="n"/>
      <c r="N474" s="4" t="n"/>
      <c r="O474" s="4" t="n"/>
      <c r="P474" s="4" t="n"/>
      <c r="Q474" s="4" t="n"/>
      <c r="R474" s="5" t="n"/>
      <c r="S474" s="4" t="n"/>
      <c r="T474" s="5" t="n"/>
      <c r="U474" s="6" t="n"/>
      <c r="V474" s="4" t="n"/>
      <c r="W474" s="4" t="n"/>
      <c r="X474" s="7" t="n"/>
      <c r="Y474" s="8">
        <f>COUNTIF(H474:Q474,"No")</f>
        <v/>
      </c>
      <c r="Z474" s="8">
        <f>IF(COUNTA(A474:G474)=0,0,10-COUNTA(H474:Q474))</f>
        <v/>
      </c>
      <c r="AA474" s="8">
        <f>AND(ISNUMBER(B474),D474="Solicitud de cotización",Y474=0,Z474=0)</f>
        <v/>
      </c>
      <c r="AB474" s="8">
        <f>IF(AND(ISNUMBER(B474),ISNUMBER(T474)),IF(T474&gt;=B474,1,0),0)</f>
        <v/>
      </c>
      <c r="AC474" s="9">
        <f>IF(AB474=1,(T474-B474)*24,0)</f>
        <v/>
      </c>
      <c r="AD474" s="9">
        <f>IF(AND(AB474=1,ISNUMBER(R474)),IF(R474&gt;B474,(MIN(R474,T474)-B474)*24,0),0)</f>
        <v/>
      </c>
      <c r="AE474" s="9">
        <f>AC474-AD474</f>
        <v/>
      </c>
      <c r="AF474" s="8">
        <f>IF(AND(AB474=1,N('Resumen'!$B$4)&gt;0),IF(AC474&lt;=N('Resumen'!$B$4),1,0),0)</f>
        <v/>
      </c>
    </row>
    <row r="475">
      <c r="A475" s="4" t="n"/>
      <c r="B475" s="5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4" t="n"/>
      <c r="N475" s="4" t="n"/>
      <c r="O475" s="4" t="n"/>
      <c r="P475" s="4" t="n"/>
      <c r="Q475" s="4" t="n"/>
      <c r="R475" s="5" t="n"/>
      <c r="S475" s="4" t="n"/>
      <c r="T475" s="5" t="n"/>
      <c r="U475" s="6" t="n"/>
      <c r="V475" s="4" t="n"/>
      <c r="W475" s="4" t="n"/>
      <c r="X475" s="7" t="n"/>
      <c r="Y475" s="8">
        <f>COUNTIF(H475:Q475,"No")</f>
        <v/>
      </c>
      <c r="Z475" s="8">
        <f>IF(COUNTA(A475:G475)=0,0,10-COUNTA(H475:Q475))</f>
        <v/>
      </c>
      <c r="AA475" s="8">
        <f>AND(ISNUMBER(B475),D475="Solicitud de cotización",Y475=0,Z475=0)</f>
        <v/>
      </c>
      <c r="AB475" s="8">
        <f>IF(AND(ISNUMBER(B475),ISNUMBER(T475)),IF(T475&gt;=B475,1,0),0)</f>
        <v/>
      </c>
      <c r="AC475" s="9">
        <f>IF(AB475=1,(T475-B475)*24,0)</f>
        <v/>
      </c>
      <c r="AD475" s="9">
        <f>IF(AND(AB475=1,ISNUMBER(R475)),IF(R475&gt;B475,(MIN(R475,T475)-B475)*24,0),0)</f>
        <v/>
      </c>
      <c r="AE475" s="9">
        <f>AC475-AD475</f>
        <v/>
      </c>
      <c r="AF475" s="8">
        <f>IF(AND(AB475=1,N('Resumen'!$B$4)&gt;0),IF(AC475&lt;=N('Resumen'!$B$4),1,0),0)</f>
        <v/>
      </c>
    </row>
    <row r="476">
      <c r="A476" s="4" t="n"/>
      <c r="B476" s="5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4" t="n"/>
      <c r="N476" s="4" t="n"/>
      <c r="O476" s="4" t="n"/>
      <c r="P476" s="4" t="n"/>
      <c r="Q476" s="4" t="n"/>
      <c r="R476" s="5" t="n"/>
      <c r="S476" s="4" t="n"/>
      <c r="T476" s="5" t="n"/>
      <c r="U476" s="6" t="n"/>
      <c r="V476" s="4" t="n"/>
      <c r="W476" s="4" t="n"/>
      <c r="X476" s="7" t="n"/>
      <c r="Y476" s="8">
        <f>COUNTIF(H476:Q476,"No")</f>
        <v/>
      </c>
      <c r="Z476" s="8">
        <f>IF(COUNTA(A476:G476)=0,0,10-COUNTA(H476:Q476))</f>
        <v/>
      </c>
      <c r="AA476" s="8">
        <f>AND(ISNUMBER(B476),D476="Solicitud de cotización",Y476=0,Z476=0)</f>
        <v/>
      </c>
      <c r="AB476" s="8">
        <f>IF(AND(ISNUMBER(B476),ISNUMBER(T476)),IF(T476&gt;=B476,1,0),0)</f>
        <v/>
      </c>
      <c r="AC476" s="9">
        <f>IF(AB476=1,(T476-B476)*24,0)</f>
        <v/>
      </c>
      <c r="AD476" s="9">
        <f>IF(AND(AB476=1,ISNUMBER(R476)),IF(R476&gt;B476,(MIN(R476,T476)-B476)*24,0),0)</f>
        <v/>
      </c>
      <c r="AE476" s="9">
        <f>AC476-AD476</f>
        <v/>
      </c>
      <c r="AF476" s="8">
        <f>IF(AND(AB476=1,N('Resumen'!$B$4)&gt;0),IF(AC476&lt;=N('Resumen'!$B$4),1,0),0)</f>
        <v/>
      </c>
    </row>
    <row r="477">
      <c r="A477" s="4" t="n"/>
      <c r="B477" s="5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4" t="n"/>
      <c r="N477" s="4" t="n"/>
      <c r="O477" s="4" t="n"/>
      <c r="P477" s="4" t="n"/>
      <c r="Q477" s="4" t="n"/>
      <c r="R477" s="5" t="n"/>
      <c r="S477" s="4" t="n"/>
      <c r="T477" s="5" t="n"/>
      <c r="U477" s="6" t="n"/>
      <c r="V477" s="4" t="n"/>
      <c r="W477" s="4" t="n"/>
      <c r="X477" s="7" t="n"/>
      <c r="Y477" s="8">
        <f>COUNTIF(H477:Q477,"No")</f>
        <v/>
      </c>
      <c r="Z477" s="8">
        <f>IF(COUNTA(A477:G477)=0,0,10-COUNTA(H477:Q477))</f>
        <v/>
      </c>
      <c r="AA477" s="8">
        <f>AND(ISNUMBER(B477),D477="Solicitud de cotización",Y477=0,Z477=0)</f>
        <v/>
      </c>
      <c r="AB477" s="8">
        <f>IF(AND(ISNUMBER(B477),ISNUMBER(T477)),IF(T477&gt;=B477,1,0),0)</f>
        <v/>
      </c>
      <c r="AC477" s="9">
        <f>IF(AB477=1,(T477-B477)*24,0)</f>
        <v/>
      </c>
      <c r="AD477" s="9">
        <f>IF(AND(AB477=1,ISNUMBER(R477)),IF(R477&gt;B477,(MIN(R477,T477)-B477)*24,0),0)</f>
        <v/>
      </c>
      <c r="AE477" s="9">
        <f>AC477-AD477</f>
        <v/>
      </c>
      <c r="AF477" s="8">
        <f>IF(AND(AB477=1,N('Resumen'!$B$4)&gt;0),IF(AC477&lt;=N('Resumen'!$B$4),1,0),0)</f>
        <v/>
      </c>
    </row>
    <row r="478">
      <c r="A478" s="4" t="n"/>
      <c r="B478" s="5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4" t="n"/>
      <c r="N478" s="4" t="n"/>
      <c r="O478" s="4" t="n"/>
      <c r="P478" s="4" t="n"/>
      <c r="Q478" s="4" t="n"/>
      <c r="R478" s="5" t="n"/>
      <c r="S478" s="4" t="n"/>
      <c r="T478" s="5" t="n"/>
      <c r="U478" s="6" t="n"/>
      <c r="V478" s="4" t="n"/>
      <c r="W478" s="4" t="n"/>
      <c r="X478" s="7" t="n"/>
      <c r="Y478" s="8">
        <f>COUNTIF(H478:Q478,"No")</f>
        <v/>
      </c>
      <c r="Z478" s="8">
        <f>IF(COUNTA(A478:G478)=0,0,10-COUNTA(H478:Q478))</f>
        <v/>
      </c>
      <c r="AA478" s="8">
        <f>AND(ISNUMBER(B478),D478="Solicitud de cotización",Y478=0,Z478=0)</f>
        <v/>
      </c>
      <c r="AB478" s="8">
        <f>IF(AND(ISNUMBER(B478),ISNUMBER(T478)),IF(T478&gt;=B478,1,0),0)</f>
        <v/>
      </c>
      <c r="AC478" s="9">
        <f>IF(AB478=1,(T478-B478)*24,0)</f>
        <v/>
      </c>
      <c r="AD478" s="9">
        <f>IF(AND(AB478=1,ISNUMBER(R478)),IF(R478&gt;B478,(MIN(R478,T478)-B478)*24,0),0)</f>
        <v/>
      </c>
      <c r="AE478" s="9">
        <f>AC478-AD478</f>
        <v/>
      </c>
      <c r="AF478" s="8">
        <f>IF(AND(AB478=1,N('Resumen'!$B$4)&gt;0),IF(AC478&lt;=N('Resumen'!$B$4),1,0),0)</f>
        <v/>
      </c>
    </row>
    <row r="479">
      <c r="A479" s="4" t="n"/>
      <c r="B479" s="5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4" t="n"/>
      <c r="N479" s="4" t="n"/>
      <c r="O479" s="4" t="n"/>
      <c r="P479" s="4" t="n"/>
      <c r="Q479" s="4" t="n"/>
      <c r="R479" s="5" t="n"/>
      <c r="S479" s="4" t="n"/>
      <c r="T479" s="5" t="n"/>
      <c r="U479" s="6" t="n"/>
      <c r="V479" s="4" t="n"/>
      <c r="W479" s="4" t="n"/>
      <c r="X479" s="7" t="n"/>
      <c r="Y479" s="8">
        <f>COUNTIF(H479:Q479,"No")</f>
        <v/>
      </c>
      <c r="Z479" s="8">
        <f>IF(COUNTA(A479:G479)=0,0,10-COUNTA(H479:Q479))</f>
        <v/>
      </c>
      <c r="AA479" s="8">
        <f>AND(ISNUMBER(B479),D479="Solicitud de cotización",Y479=0,Z479=0)</f>
        <v/>
      </c>
      <c r="AB479" s="8">
        <f>IF(AND(ISNUMBER(B479),ISNUMBER(T479)),IF(T479&gt;=B479,1,0),0)</f>
        <v/>
      </c>
      <c r="AC479" s="9">
        <f>IF(AB479=1,(T479-B479)*24,0)</f>
        <v/>
      </c>
      <c r="AD479" s="9">
        <f>IF(AND(AB479=1,ISNUMBER(R479)),IF(R479&gt;B479,(MIN(R479,T479)-B479)*24,0),0)</f>
        <v/>
      </c>
      <c r="AE479" s="9">
        <f>AC479-AD479</f>
        <v/>
      </c>
      <c r="AF479" s="8">
        <f>IF(AND(AB479=1,N('Resumen'!$B$4)&gt;0),IF(AC479&lt;=N('Resumen'!$B$4),1,0),0)</f>
        <v/>
      </c>
    </row>
    <row r="480">
      <c r="A480" s="4" t="n"/>
      <c r="B480" s="5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4" t="n"/>
      <c r="N480" s="4" t="n"/>
      <c r="O480" s="4" t="n"/>
      <c r="P480" s="4" t="n"/>
      <c r="Q480" s="4" t="n"/>
      <c r="R480" s="5" t="n"/>
      <c r="S480" s="4" t="n"/>
      <c r="T480" s="5" t="n"/>
      <c r="U480" s="6" t="n"/>
      <c r="V480" s="4" t="n"/>
      <c r="W480" s="4" t="n"/>
      <c r="X480" s="7" t="n"/>
      <c r="Y480" s="8">
        <f>COUNTIF(H480:Q480,"No")</f>
        <v/>
      </c>
      <c r="Z480" s="8">
        <f>IF(COUNTA(A480:G480)=0,0,10-COUNTA(H480:Q480))</f>
        <v/>
      </c>
      <c r="AA480" s="8">
        <f>AND(ISNUMBER(B480),D480="Solicitud de cotización",Y480=0,Z480=0)</f>
        <v/>
      </c>
      <c r="AB480" s="8">
        <f>IF(AND(ISNUMBER(B480),ISNUMBER(T480)),IF(T480&gt;=B480,1,0),0)</f>
        <v/>
      </c>
      <c r="AC480" s="9">
        <f>IF(AB480=1,(T480-B480)*24,0)</f>
        <v/>
      </c>
      <c r="AD480" s="9">
        <f>IF(AND(AB480=1,ISNUMBER(R480)),IF(R480&gt;B480,(MIN(R480,T480)-B480)*24,0),0)</f>
        <v/>
      </c>
      <c r="AE480" s="9">
        <f>AC480-AD480</f>
        <v/>
      </c>
      <c r="AF480" s="8">
        <f>IF(AND(AB480=1,N('Resumen'!$B$4)&gt;0),IF(AC480&lt;=N('Resumen'!$B$4),1,0),0)</f>
        <v/>
      </c>
    </row>
    <row r="481">
      <c r="A481" s="4" t="n"/>
      <c r="B481" s="5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4" t="n"/>
      <c r="N481" s="4" t="n"/>
      <c r="O481" s="4" t="n"/>
      <c r="P481" s="4" t="n"/>
      <c r="Q481" s="4" t="n"/>
      <c r="R481" s="5" t="n"/>
      <c r="S481" s="4" t="n"/>
      <c r="T481" s="5" t="n"/>
      <c r="U481" s="6" t="n"/>
      <c r="V481" s="4" t="n"/>
      <c r="W481" s="4" t="n"/>
      <c r="X481" s="7" t="n"/>
      <c r="Y481" s="8">
        <f>COUNTIF(H481:Q481,"No")</f>
        <v/>
      </c>
      <c r="Z481" s="8">
        <f>IF(COUNTA(A481:G481)=0,0,10-COUNTA(H481:Q481))</f>
        <v/>
      </c>
      <c r="AA481" s="8">
        <f>AND(ISNUMBER(B481),D481="Solicitud de cotización",Y481=0,Z481=0)</f>
        <v/>
      </c>
      <c r="AB481" s="8">
        <f>IF(AND(ISNUMBER(B481),ISNUMBER(T481)),IF(T481&gt;=B481,1,0),0)</f>
        <v/>
      </c>
      <c r="AC481" s="9">
        <f>IF(AB481=1,(T481-B481)*24,0)</f>
        <v/>
      </c>
      <c r="AD481" s="9">
        <f>IF(AND(AB481=1,ISNUMBER(R481)),IF(R481&gt;B481,(MIN(R481,T481)-B481)*24,0),0)</f>
        <v/>
      </c>
      <c r="AE481" s="9">
        <f>AC481-AD481</f>
        <v/>
      </c>
      <c r="AF481" s="8">
        <f>IF(AND(AB481=1,N('Resumen'!$B$4)&gt;0),IF(AC481&lt;=N('Resumen'!$B$4),1,0),0)</f>
        <v/>
      </c>
    </row>
    <row r="482">
      <c r="A482" s="4" t="n"/>
      <c r="B482" s="5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4" t="n"/>
      <c r="N482" s="4" t="n"/>
      <c r="O482" s="4" t="n"/>
      <c r="P482" s="4" t="n"/>
      <c r="Q482" s="4" t="n"/>
      <c r="R482" s="5" t="n"/>
      <c r="S482" s="4" t="n"/>
      <c r="T482" s="5" t="n"/>
      <c r="U482" s="6" t="n"/>
      <c r="V482" s="4" t="n"/>
      <c r="W482" s="4" t="n"/>
      <c r="X482" s="7" t="n"/>
      <c r="Y482" s="8">
        <f>COUNTIF(H482:Q482,"No")</f>
        <v/>
      </c>
      <c r="Z482" s="8">
        <f>IF(COUNTA(A482:G482)=0,0,10-COUNTA(H482:Q482))</f>
        <v/>
      </c>
      <c r="AA482" s="8">
        <f>AND(ISNUMBER(B482),D482="Solicitud de cotización",Y482=0,Z482=0)</f>
        <v/>
      </c>
      <c r="AB482" s="8">
        <f>IF(AND(ISNUMBER(B482),ISNUMBER(T482)),IF(T482&gt;=B482,1,0),0)</f>
        <v/>
      </c>
      <c r="AC482" s="9">
        <f>IF(AB482=1,(T482-B482)*24,0)</f>
        <v/>
      </c>
      <c r="AD482" s="9">
        <f>IF(AND(AB482=1,ISNUMBER(R482)),IF(R482&gt;B482,(MIN(R482,T482)-B482)*24,0),0)</f>
        <v/>
      </c>
      <c r="AE482" s="9">
        <f>AC482-AD482</f>
        <v/>
      </c>
      <c r="AF482" s="8">
        <f>IF(AND(AB482=1,N('Resumen'!$B$4)&gt;0),IF(AC482&lt;=N('Resumen'!$B$4),1,0),0)</f>
        <v/>
      </c>
    </row>
    <row r="483">
      <c r="A483" s="4" t="n"/>
      <c r="B483" s="5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4" t="n"/>
      <c r="N483" s="4" t="n"/>
      <c r="O483" s="4" t="n"/>
      <c r="P483" s="4" t="n"/>
      <c r="Q483" s="4" t="n"/>
      <c r="R483" s="5" t="n"/>
      <c r="S483" s="4" t="n"/>
      <c r="T483" s="5" t="n"/>
      <c r="U483" s="6" t="n"/>
      <c r="V483" s="4" t="n"/>
      <c r="W483" s="4" t="n"/>
      <c r="X483" s="7" t="n"/>
      <c r="Y483" s="8">
        <f>COUNTIF(H483:Q483,"No")</f>
        <v/>
      </c>
      <c r="Z483" s="8">
        <f>IF(COUNTA(A483:G483)=0,0,10-COUNTA(H483:Q483))</f>
        <v/>
      </c>
      <c r="AA483" s="8">
        <f>AND(ISNUMBER(B483),D483="Solicitud de cotización",Y483=0,Z483=0)</f>
        <v/>
      </c>
      <c r="AB483" s="8">
        <f>IF(AND(ISNUMBER(B483),ISNUMBER(T483)),IF(T483&gt;=B483,1,0),0)</f>
        <v/>
      </c>
      <c r="AC483" s="9">
        <f>IF(AB483=1,(T483-B483)*24,0)</f>
        <v/>
      </c>
      <c r="AD483" s="9">
        <f>IF(AND(AB483=1,ISNUMBER(R483)),IF(R483&gt;B483,(MIN(R483,T483)-B483)*24,0),0)</f>
        <v/>
      </c>
      <c r="AE483" s="9">
        <f>AC483-AD483</f>
        <v/>
      </c>
      <c r="AF483" s="8">
        <f>IF(AND(AB483=1,N('Resumen'!$B$4)&gt;0),IF(AC483&lt;=N('Resumen'!$B$4),1,0),0)</f>
        <v/>
      </c>
    </row>
    <row r="484">
      <c r="A484" s="4" t="n"/>
      <c r="B484" s="5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4" t="n"/>
      <c r="N484" s="4" t="n"/>
      <c r="O484" s="4" t="n"/>
      <c r="P484" s="4" t="n"/>
      <c r="Q484" s="4" t="n"/>
      <c r="R484" s="5" t="n"/>
      <c r="S484" s="4" t="n"/>
      <c r="T484" s="5" t="n"/>
      <c r="U484" s="6" t="n"/>
      <c r="V484" s="4" t="n"/>
      <c r="W484" s="4" t="n"/>
      <c r="X484" s="7" t="n"/>
      <c r="Y484" s="8">
        <f>COUNTIF(H484:Q484,"No")</f>
        <v/>
      </c>
      <c r="Z484" s="8">
        <f>IF(COUNTA(A484:G484)=0,0,10-COUNTA(H484:Q484))</f>
        <v/>
      </c>
      <c r="AA484" s="8">
        <f>AND(ISNUMBER(B484),D484="Solicitud de cotización",Y484=0,Z484=0)</f>
        <v/>
      </c>
      <c r="AB484" s="8">
        <f>IF(AND(ISNUMBER(B484),ISNUMBER(T484)),IF(T484&gt;=B484,1,0),0)</f>
        <v/>
      </c>
      <c r="AC484" s="9">
        <f>IF(AB484=1,(T484-B484)*24,0)</f>
        <v/>
      </c>
      <c r="AD484" s="9">
        <f>IF(AND(AB484=1,ISNUMBER(R484)),IF(R484&gt;B484,(MIN(R484,T484)-B484)*24,0),0)</f>
        <v/>
      </c>
      <c r="AE484" s="9">
        <f>AC484-AD484</f>
        <v/>
      </c>
      <c r="AF484" s="8">
        <f>IF(AND(AB484=1,N('Resumen'!$B$4)&gt;0),IF(AC484&lt;=N('Resumen'!$B$4),1,0),0)</f>
        <v/>
      </c>
    </row>
    <row r="485">
      <c r="A485" s="4" t="n"/>
      <c r="B485" s="5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4" t="n"/>
      <c r="N485" s="4" t="n"/>
      <c r="O485" s="4" t="n"/>
      <c r="P485" s="4" t="n"/>
      <c r="Q485" s="4" t="n"/>
      <c r="R485" s="5" t="n"/>
      <c r="S485" s="4" t="n"/>
      <c r="T485" s="5" t="n"/>
      <c r="U485" s="6" t="n"/>
      <c r="V485" s="4" t="n"/>
      <c r="W485" s="4" t="n"/>
      <c r="X485" s="7" t="n"/>
      <c r="Y485" s="8">
        <f>COUNTIF(H485:Q485,"No")</f>
        <v/>
      </c>
      <c r="Z485" s="8">
        <f>IF(COUNTA(A485:G485)=0,0,10-COUNTA(H485:Q485))</f>
        <v/>
      </c>
      <c r="AA485" s="8">
        <f>AND(ISNUMBER(B485),D485="Solicitud de cotización",Y485=0,Z485=0)</f>
        <v/>
      </c>
      <c r="AB485" s="8">
        <f>IF(AND(ISNUMBER(B485),ISNUMBER(T485)),IF(T485&gt;=B485,1,0),0)</f>
        <v/>
      </c>
      <c r="AC485" s="9">
        <f>IF(AB485=1,(T485-B485)*24,0)</f>
        <v/>
      </c>
      <c r="AD485" s="9">
        <f>IF(AND(AB485=1,ISNUMBER(R485)),IF(R485&gt;B485,(MIN(R485,T485)-B485)*24,0),0)</f>
        <v/>
      </c>
      <c r="AE485" s="9">
        <f>AC485-AD485</f>
        <v/>
      </c>
      <c r="AF485" s="8">
        <f>IF(AND(AB485=1,N('Resumen'!$B$4)&gt;0),IF(AC485&lt;=N('Resumen'!$B$4),1,0),0)</f>
        <v/>
      </c>
    </row>
    <row r="486">
      <c r="A486" s="4" t="n"/>
      <c r="B486" s="5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4" t="n"/>
      <c r="N486" s="4" t="n"/>
      <c r="O486" s="4" t="n"/>
      <c r="P486" s="4" t="n"/>
      <c r="Q486" s="4" t="n"/>
      <c r="R486" s="5" t="n"/>
      <c r="S486" s="4" t="n"/>
      <c r="T486" s="5" t="n"/>
      <c r="U486" s="6" t="n"/>
      <c r="V486" s="4" t="n"/>
      <c r="W486" s="4" t="n"/>
      <c r="X486" s="7" t="n"/>
      <c r="Y486" s="8">
        <f>COUNTIF(H486:Q486,"No")</f>
        <v/>
      </c>
      <c r="Z486" s="8">
        <f>IF(COUNTA(A486:G486)=0,0,10-COUNTA(H486:Q486))</f>
        <v/>
      </c>
      <c r="AA486" s="8">
        <f>AND(ISNUMBER(B486),D486="Solicitud de cotización",Y486=0,Z486=0)</f>
        <v/>
      </c>
      <c r="AB486" s="8">
        <f>IF(AND(ISNUMBER(B486),ISNUMBER(T486)),IF(T486&gt;=B486,1,0),0)</f>
        <v/>
      </c>
      <c r="AC486" s="9">
        <f>IF(AB486=1,(T486-B486)*24,0)</f>
        <v/>
      </c>
      <c r="AD486" s="9">
        <f>IF(AND(AB486=1,ISNUMBER(R486)),IF(R486&gt;B486,(MIN(R486,T486)-B486)*24,0),0)</f>
        <v/>
      </c>
      <c r="AE486" s="9">
        <f>AC486-AD486</f>
        <v/>
      </c>
      <c r="AF486" s="8">
        <f>IF(AND(AB486=1,N('Resumen'!$B$4)&gt;0),IF(AC486&lt;=N('Resumen'!$B$4),1,0),0)</f>
        <v/>
      </c>
    </row>
    <row r="487">
      <c r="A487" s="4" t="n"/>
      <c r="B487" s="5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4" t="n"/>
      <c r="N487" s="4" t="n"/>
      <c r="O487" s="4" t="n"/>
      <c r="P487" s="4" t="n"/>
      <c r="Q487" s="4" t="n"/>
      <c r="R487" s="5" t="n"/>
      <c r="S487" s="4" t="n"/>
      <c r="T487" s="5" t="n"/>
      <c r="U487" s="6" t="n"/>
      <c r="V487" s="4" t="n"/>
      <c r="W487" s="4" t="n"/>
      <c r="X487" s="7" t="n"/>
      <c r="Y487" s="8">
        <f>COUNTIF(H487:Q487,"No")</f>
        <v/>
      </c>
      <c r="Z487" s="8">
        <f>IF(COUNTA(A487:G487)=0,0,10-COUNTA(H487:Q487))</f>
        <v/>
      </c>
      <c r="AA487" s="8">
        <f>AND(ISNUMBER(B487),D487="Solicitud de cotización",Y487=0,Z487=0)</f>
        <v/>
      </c>
      <c r="AB487" s="8">
        <f>IF(AND(ISNUMBER(B487),ISNUMBER(T487)),IF(T487&gt;=B487,1,0),0)</f>
        <v/>
      </c>
      <c r="AC487" s="9">
        <f>IF(AB487=1,(T487-B487)*24,0)</f>
        <v/>
      </c>
      <c r="AD487" s="9">
        <f>IF(AND(AB487=1,ISNUMBER(R487)),IF(R487&gt;B487,(MIN(R487,T487)-B487)*24,0),0)</f>
        <v/>
      </c>
      <c r="AE487" s="9">
        <f>AC487-AD487</f>
        <v/>
      </c>
      <c r="AF487" s="8">
        <f>IF(AND(AB487=1,N('Resumen'!$B$4)&gt;0),IF(AC487&lt;=N('Resumen'!$B$4),1,0),0)</f>
        <v/>
      </c>
    </row>
    <row r="488">
      <c r="A488" s="4" t="n"/>
      <c r="B488" s="5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4" t="n"/>
      <c r="N488" s="4" t="n"/>
      <c r="O488" s="4" t="n"/>
      <c r="P488" s="4" t="n"/>
      <c r="Q488" s="4" t="n"/>
      <c r="R488" s="5" t="n"/>
      <c r="S488" s="4" t="n"/>
      <c r="T488" s="5" t="n"/>
      <c r="U488" s="6" t="n"/>
      <c r="V488" s="4" t="n"/>
      <c r="W488" s="4" t="n"/>
      <c r="X488" s="7" t="n"/>
      <c r="Y488" s="8">
        <f>COUNTIF(H488:Q488,"No")</f>
        <v/>
      </c>
      <c r="Z488" s="8">
        <f>IF(COUNTA(A488:G488)=0,0,10-COUNTA(H488:Q488))</f>
        <v/>
      </c>
      <c r="AA488" s="8">
        <f>AND(ISNUMBER(B488),D488="Solicitud de cotización",Y488=0,Z488=0)</f>
        <v/>
      </c>
      <c r="AB488" s="8">
        <f>IF(AND(ISNUMBER(B488),ISNUMBER(T488)),IF(T488&gt;=B488,1,0),0)</f>
        <v/>
      </c>
      <c r="AC488" s="9">
        <f>IF(AB488=1,(T488-B488)*24,0)</f>
        <v/>
      </c>
      <c r="AD488" s="9">
        <f>IF(AND(AB488=1,ISNUMBER(R488)),IF(R488&gt;B488,(MIN(R488,T488)-B488)*24,0),0)</f>
        <v/>
      </c>
      <c r="AE488" s="9">
        <f>AC488-AD488</f>
        <v/>
      </c>
      <c r="AF488" s="8">
        <f>IF(AND(AB488=1,N('Resumen'!$B$4)&gt;0),IF(AC488&lt;=N('Resumen'!$B$4),1,0),0)</f>
        <v/>
      </c>
    </row>
    <row r="489">
      <c r="A489" s="4" t="n"/>
      <c r="B489" s="5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4" t="n"/>
      <c r="N489" s="4" t="n"/>
      <c r="O489" s="4" t="n"/>
      <c r="P489" s="4" t="n"/>
      <c r="Q489" s="4" t="n"/>
      <c r="R489" s="5" t="n"/>
      <c r="S489" s="4" t="n"/>
      <c r="T489" s="5" t="n"/>
      <c r="U489" s="6" t="n"/>
      <c r="V489" s="4" t="n"/>
      <c r="W489" s="4" t="n"/>
      <c r="X489" s="7" t="n"/>
      <c r="Y489" s="8">
        <f>COUNTIF(H489:Q489,"No")</f>
        <v/>
      </c>
      <c r="Z489" s="8">
        <f>IF(COUNTA(A489:G489)=0,0,10-COUNTA(H489:Q489))</f>
        <v/>
      </c>
      <c r="AA489" s="8">
        <f>AND(ISNUMBER(B489),D489="Solicitud de cotización",Y489=0,Z489=0)</f>
        <v/>
      </c>
      <c r="AB489" s="8">
        <f>IF(AND(ISNUMBER(B489),ISNUMBER(T489)),IF(T489&gt;=B489,1,0),0)</f>
        <v/>
      </c>
      <c r="AC489" s="9">
        <f>IF(AB489=1,(T489-B489)*24,0)</f>
        <v/>
      </c>
      <c r="AD489" s="9">
        <f>IF(AND(AB489=1,ISNUMBER(R489)),IF(R489&gt;B489,(MIN(R489,T489)-B489)*24,0),0)</f>
        <v/>
      </c>
      <c r="AE489" s="9">
        <f>AC489-AD489</f>
        <v/>
      </c>
      <c r="AF489" s="8">
        <f>IF(AND(AB489=1,N('Resumen'!$B$4)&gt;0),IF(AC489&lt;=N('Resumen'!$B$4),1,0),0)</f>
        <v/>
      </c>
    </row>
    <row r="490">
      <c r="A490" s="4" t="n"/>
      <c r="B490" s="5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4" t="n"/>
      <c r="N490" s="4" t="n"/>
      <c r="O490" s="4" t="n"/>
      <c r="P490" s="4" t="n"/>
      <c r="Q490" s="4" t="n"/>
      <c r="R490" s="5" t="n"/>
      <c r="S490" s="4" t="n"/>
      <c r="T490" s="5" t="n"/>
      <c r="U490" s="6" t="n"/>
      <c r="V490" s="4" t="n"/>
      <c r="W490" s="4" t="n"/>
      <c r="X490" s="7" t="n"/>
      <c r="Y490" s="8">
        <f>COUNTIF(H490:Q490,"No")</f>
        <v/>
      </c>
      <c r="Z490" s="8">
        <f>IF(COUNTA(A490:G490)=0,0,10-COUNTA(H490:Q490))</f>
        <v/>
      </c>
      <c r="AA490" s="8">
        <f>AND(ISNUMBER(B490),D490="Solicitud de cotización",Y490=0,Z490=0)</f>
        <v/>
      </c>
      <c r="AB490" s="8">
        <f>IF(AND(ISNUMBER(B490),ISNUMBER(T490)),IF(T490&gt;=B490,1,0),0)</f>
        <v/>
      </c>
      <c r="AC490" s="9">
        <f>IF(AB490=1,(T490-B490)*24,0)</f>
        <v/>
      </c>
      <c r="AD490" s="9">
        <f>IF(AND(AB490=1,ISNUMBER(R490)),IF(R490&gt;B490,(MIN(R490,T490)-B490)*24,0),0)</f>
        <v/>
      </c>
      <c r="AE490" s="9">
        <f>AC490-AD490</f>
        <v/>
      </c>
      <c r="AF490" s="8">
        <f>IF(AND(AB490=1,N('Resumen'!$B$4)&gt;0),IF(AC490&lt;=N('Resumen'!$B$4),1,0),0)</f>
        <v/>
      </c>
    </row>
    <row r="491">
      <c r="A491" s="4" t="n"/>
      <c r="B491" s="5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4" t="n"/>
      <c r="N491" s="4" t="n"/>
      <c r="O491" s="4" t="n"/>
      <c r="P491" s="4" t="n"/>
      <c r="Q491" s="4" t="n"/>
      <c r="R491" s="5" t="n"/>
      <c r="S491" s="4" t="n"/>
      <c r="T491" s="5" t="n"/>
      <c r="U491" s="6" t="n"/>
      <c r="V491" s="4" t="n"/>
      <c r="W491" s="4" t="n"/>
      <c r="X491" s="7" t="n"/>
      <c r="Y491" s="8">
        <f>COUNTIF(H491:Q491,"No")</f>
        <v/>
      </c>
      <c r="Z491" s="8">
        <f>IF(COUNTA(A491:G491)=0,0,10-COUNTA(H491:Q491))</f>
        <v/>
      </c>
      <c r="AA491" s="8">
        <f>AND(ISNUMBER(B491),D491="Solicitud de cotización",Y491=0,Z491=0)</f>
        <v/>
      </c>
      <c r="AB491" s="8">
        <f>IF(AND(ISNUMBER(B491),ISNUMBER(T491)),IF(T491&gt;=B491,1,0),0)</f>
        <v/>
      </c>
      <c r="AC491" s="9">
        <f>IF(AB491=1,(T491-B491)*24,0)</f>
        <v/>
      </c>
      <c r="AD491" s="9">
        <f>IF(AND(AB491=1,ISNUMBER(R491)),IF(R491&gt;B491,(MIN(R491,T491)-B491)*24,0),0)</f>
        <v/>
      </c>
      <c r="AE491" s="9">
        <f>AC491-AD491</f>
        <v/>
      </c>
      <c r="AF491" s="8">
        <f>IF(AND(AB491=1,N('Resumen'!$B$4)&gt;0),IF(AC491&lt;=N('Resumen'!$B$4),1,0),0)</f>
        <v/>
      </c>
    </row>
    <row r="492">
      <c r="A492" s="4" t="n"/>
      <c r="B492" s="5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4" t="n"/>
      <c r="N492" s="4" t="n"/>
      <c r="O492" s="4" t="n"/>
      <c r="P492" s="4" t="n"/>
      <c r="Q492" s="4" t="n"/>
      <c r="R492" s="5" t="n"/>
      <c r="S492" s="4" t="n"/>
      <c r="T492" s="5" t="n"/>
      <c r="U492" s="6" t="n"/>
      <c r="V492" s="4" t="n"/>
      <c r="W492" s="4" t="n"/>
      <c r="X492" s="7" t="n"/>
      <c r="Y492" s="8">
        <f>COUNTIF(H492:Q492,"No")</f>
        <v/>
      </c>
      <c r="Z492" s="8">
        <f>IF(COUNTA(A492:G492)=0,0,10-COUNTA(H492:Q492))</f>
        <v/>
      </c>
      <c r="AA492" s="8">
        <f>AND(ISNUMBER(B492),D492="Solicitud de cotización",Y492=0,Z492=0)</f>
        <v/>
      </c>
      <c r="AB492" s="8">
        <f>IF(AND(ISNUMBER(B492),ISNUMBER(T492)),IF(T492&gt;=B492,1,0),0)</f>
        <v/>
      </c>
      <c r="AC492" s="9">
        <f>IF(AB492=1,(T492-B492)*24,0)</f>
        <v/>
      </c>
      <c r="AD492" s="9">
        <f>IF(AND(AB492=1,ISNUMBER(R492)),IF(R492&gt;B492,(MIN(R492,T492)-B492)*24,0),0)</f>
        <v/>
      </c>
      <c r="AE492" s="9">
        <f>AC492-AD492</f>
        <v/>
      </c>
      <c r="AF492" s="8">
        <f>IF(AND(AB492=1,N('Resumen'!$B$4)&gt;0),IF(AC492&lt;=N('Resumen'!$B$4),1,0),0)</f>
        <v/>
      </c>
    </row>
    <row r="493">
      <c r="A493" s="4" t="n"/>
      <c r="B493" s="5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4" t="n"/>
      <c r="N493" s="4" t="n"/>
      <c r="O493" s="4" t="n"/>
      <c r="P493" s="4" t="n"/>
      <c r="Q493" s="4" t="n"/>
      <c r="R493" s="5" t="n"/>
      <c r="S493" s="4" t="n"/>
      <c r="T493" s="5" t="n"/>
      <c r="U493" s="6" t="n"/>
      <c r="V493" s="4" t="n"/>
      <c r="W493" s="4" t="n"/>
      <c r="X493" s="7" t="n"/>
      <c r="Y493" s="8">
        <f>COUNTIF(H493:Q493,"No")</f>
        <v/>
      </c>
      <c r="Z493" s="8">
        <f>IF(COUNTA(A493:G493)=0,0,10-COUNTA(H493:Q493))</f>
        <v/>
      </c>
      <c r="AA493" s="8">
        <f>AND(ISNUMBER(B493),D493="Solicitud de cotización",Y493=0,Z493=0)</f>
        <v/>
      </c>
      <c r="AB493" s="8">
        <f>IF(AND(ISNUMBER(B493),ISNUMBER(T493)),IF(T493&gt;=B493,1,0),0)</f>
        <v/>
      </c>
      <c r="AC493" s="9">
        <f>IF(AB493=1,(T493-B493)*24,0)</f>
        <v/>
      </c>
      <c r="AD493" s="9">
        <f>IF(AND(AB493=1,ISNUMBER(R493)),IF(R493&gt;B493,(MIN(R493,T493)-B493)*24,0),0)</f>
        <v/>
      </c>
      <c r="AE493" s="9">
        <f>AC493-AD493</f>
        <v/>
      </c>
      <c r="AF493" s="8">
        <f>IF(AND(AB493=1,N('Resumen'!$B$4)&gt;0),IF(AC493&lt;=N('Resumen'!$B$4),1,0),0)</f>
        <v/>
      </c>
    </row>
    <row r="494">
      <c r="A494" s="4" t="n"/>
      <c r="B494" s="5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4" t="n"/>
      <c r="N494" s="4" t="n"/>
      <c r="O494" s="4" t="n"/>
      <c r="P494" s="4" t="n"/>
      <c r="Q494" s="4" t="n"/>
      <c r="R494" s="5" t="n"/>
      <c r="S494" s="4" t="n"/>
      <c r="T494" s="5" t="n"/>
      <c r="U494" s="6" t="n"/>
      <c r="V494" s="4" t="n"/>
      <c r="W494" s="4" t="n"/>
      <c r="X494" s="7" t="n"/>
      <c r="Y494" s="8">
        <f>COUNTIF(H494:Q494,"No")</f>
        <v/>
      </c>
      <c r="Z494" s="8">
        <f>IF(COUNTA(A494:G494)=0,0,10-COUNTA(H494:Q494))</f>
        <v/>
      </c>
      <c r="AA494" s="8">
        <f>AND(ISNUMBER(B494),D494="Solicitud de cotización",Y494=0,Z494=0)</f>
        <v/>
      </c>
      <c r="AB494" s="8">
        <f>IF(AND(ISNUMBER(B494),ISNUMBER(T494)),IF(T494&gt;=B494,1,0),0)</f>
        <v/>
      </c>
      <c r="AC494" s="9">
        <f>IF(AB494=1,(T494-B494)*24,0)</f>
        <v/>
      </c>
      <c r="AD494" s="9">
        <f>IF(AND(AB494=1,ISNUMBER(R494)),IF(R494&gt;B494,(MIN(R494,T494)-B494)*24,0),0)</f>
        <v/>
      </c>
      <c r="AE494" s="9">
        <f>AC494-AD494</f>
        <v/>
      </c>
      <c r="AF494" s="8">
        <f>IF(AND(AB494=1,N('Resumen'!$B$4)&gt;0),IF(AC494&lt;=N('Resumen'!$B$4),1,0),0)</f>
        <v/>
      </c>
    </row>
    <row r="495">
      <c r="A495" s="4" t="n"/>
      <c r="B495" s="5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4" t="n"/>
      <c r="N495" s="4" t="n"/>
      <c r="O495" s="4" t="n"/>
      <c r="P495" s="4" t="n"/>
      <c r="Q495" s="4" t="n"/>
      <c r="R495" s="5" t="n"/>
      <c r="S495" s="4" t="n"/>
      <c r="T495" s="5" t="n"/>
      <c r="U495" s="6" t="n"/>
      <c r="V495" s="4" t="n"/>
      <c r="W495" s="4" t="n"/>
      <c r="X495" s="7" t="n"/>
      <c r="Y495" s="8">
        <f>COUNTIF(H495:Q495,"No")</f>
        <v/>
      </c>
      <c r="Z495" s="8">
        <f>IF(COUNTA(A495:G495)=0,0,10-COUNTA(H495:Q495))</f>
        <v/>
      </c>
      <c r="AA495" s="8">
        <f>AND(ISNUMBER(B495),D495="Solicitud de cotización",Y495=0,Z495=0)</f>
        <v/>
      </c>
      <c r="AB495" s="8">
        <f>IF(AND(ISNUMBER(B495),ISNUMBER(T495)),IF(T495&gt;=B495,1,0),0)</f>
        <v/>
      </c>
      <c r="AC495" s="9">
        <f>IF(AB495=1,(T495-B495)*24,0)</f>
        <v/>
      </c>
      <c r="AD495" s="9">
        <f>IF(AND(AB495=1,ISNUMBER(R495)),IF(R495&gt;B495,(MIN(R495,T495)-B495)*24,0),0)</f>
        <v/>
      </c>
      <c r="AE495" s="9">
        <f>AC495-AD495</f>
        <v/>
      </c>
      <c r="AF495" s="8">
        <f>IF(AND(AB495=1,N('Resumen'!$B$4)&gt;0),IF(AC495&lt;=N('Resumen'!$B$4),1,0),0)</f>
        <v/>
      </c>
    </row>
    <row r="496">
      <c r="A496" s="4" t="n"/>
      <c r="B496" s="5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4" t="n"/>
      <c r="N496" s="4" t="n"/>
      <c r="O496" s="4" t="n"/>
      <c r="P496" s="4" t="n"/>
      <c r="Q496" s="4" t="n"/>
      <c r="R496" s="5" t="n"/>
      <c r="S496" s="4" t="n"/>
      <c r="T496" s="5" t="n"/>
      <c r="U496" s="6" t="n"/>
      <c r="V496" s="4" t="n"/>
      <c r="W496" s="4" t="n"/>
      <c r="X496" s="7" t="n"/>
      <c r="Y496" s="8">
        <f>COUNTIF(H496:Q496,"No")</f>
        <v/>
      </c>
      <c r="Z496" s="8">
        <f>IF(COUNTA(A496:G496)=0,0,10-COUNTA(H496:Q496))</f>
        <v/>
      </c>
      <c r="AA496" s="8">
        <f>AND(ISNUMBER(B496),D496="Solicitud de cotización",Y496=0,Z496=0)</f>
        <v/>
      </c>
      <c r="AB496" s="8">
        <f>IF(AND(ISNUMBER(B496),ISNUMBER(T496)),IF(T496&gt;=B496,1,0),0)</f>
        <v/>
      </c>
      <c r="AC496" s="9">
        <f>IF(AB496=1,(T496-B496)*24,0)</f>
        <v/>
      </c>
      <c r="AD496" s="9">
        <f>IF(AND(AB496=1,ISNUMBER(R496)),IF(R496&gt;B496,(MIN(R496,T496)-B496)*24,0),0)</f>
        <v/>
      </c>
      <c r="AE496" s="9">
        <f>AC496-AD496</f>
        <v/>
      </c>
      <c r="AF496" s="8">
        <f>IF(AND(AB496=1,N('Resumen'!$B$4)&gt;0),IF(AC496&lt;=N('Resumen'!$B$4),1,0),0)</f>
        <v/>
      </c>
    </row>
    <row r="497">
      <c r="A497" s="4" t="n"/>
      <c r="B497" s="5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4" t="n"/>
      <c r="N497" s="4" t="n"/>
      <c r="O497" s="4" t="n"/>
      <c r="P497" s="4" t="n"/>
      <c r="Q497" s="4" t="n"/>
      <c r="R497" s="5" t="n"/>
      <c r="S497" s="4" t="n"/>
      <c r="T497" s="5" t="n"/>
      <c r="U497" s="6" t="n"/>
      <c r="V497" s="4" t="n"/>
      <c r="W497" s="4" t="n"/>
      <c r="X497" s="7" t="n"/>
      <c r="Y497" s="8">
        <f>COUNTIF(H497:Q497,"No")</f>
        <v/>
      </c>
      <c r="Z497" s="8">
        <f>IF(COUNTA(A497:G497)=0,0,10-COUNTA(H497:Q497))</f>
        <v/>
      </c>
      <c r="AA497" s="8">
        <f>AND(ISNUMBER(B497),D497="Solicitud de cotización",Y497=0,Z497=0)</f>
        <v/>
      </c>
      <c r="AB497" s="8">
        <f>IF(AND(ISNUMBER(B497),ISNUMBER(T497)),IF(T497&gt;=B497,1,0),0)</f>
        <v/>
      </c>
      <c r="AC497" s="9">
        <f>IF(AB497=1,(T497-B497)*24,0)</f>
        <v/>
      </c>
      <c r="AD497" s="9">
        <f>IF(AND(AB497=1,ISNUMBER(R497)),IF(R497&gt;B497,(MIN(R497,T497)-B497)*24,0),0)</f>
        <v/>
      </c>
      <c r="AE497" s="9">
        <f>AC497-AD497</f>
        <v/>
      </c>
      <c r="AF497" s="8">
        <f>IF(AND(AB497=1,N('Resumen'!$B$4)&gt;0),IF(AC497&lt;=N('Resumen'!$B$4),1,0),0)</f>
        <v/>
      </c>
    </row>
    <row r="498">
      <c r="A498" s="4" t="n"/>
      <c r="B498" s="5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4" t="n"/>
      <c r="N498" s="4" t="n"/>
      <c r="O498" s="4" t="n"/>
      <c r="P498" s="4" t="n"/>
      <c r="Q498" s="4" t="n"/>
      <c r="R498" s="5" t="n"/>
      <c r="S498" s="4" t="n"/>
      <c r="T498" s="5" t="n"/>
      <c r="U498" s="6" t="n"/>
      <c r="V498" s="4" t="n"/>
      <c r="W498" s="4" t="n"/>
      <c r="X498" s="7" t="n"/>
      <c r="Y498" s="8">
        <f>COUNTIF(H498:Q498,"No")</f>
        <v/>
      </c>
      <c r="Z498" s="8">
        <f>IF(COUNTA(A498:G498)=0,0,10-COUNTA(H498:Q498))</f>
        <v/>
      </c>
      <c r="AA498" s="8">
        <f>AND(ISNUMBER(B498),D498="Solicitud de cotización",Y498=0,Z498=0)</f>
        <v/>
      </c>
      <c r="AB498" s="8">
        <f>IF(AND(ISNUMBER(B498),ISNUMBER(T498)),IF(T498&gt;=B498,1,0),0)</f>
        <v/>
      </c>
      <c r="AC498" s="9">
        <f>IF(AB498=1,(T498-B498)*24,0)</f>
        <v/>
      </c>
      <c r="AD498" s="9">
        <f>IF(AND(AB498=1,ISNUMBER(R498)),IF(R498&gt;B498,(MIN(R498,T498)-B498)*24,0),0)</f>
        <v/>
      </c>
      <c r="AE498" s="9">
        <f>AC498-AD498</f>
        <v/>
      </c>
      <c r="AF498" s="8">
        <f>IF(AND(AB498=1,N('Resumen'!$B$4)&gt;0),IF(AC498&lt;=N('Resumen'!$B$4),1,0),0)</f>
        <v/>
      </c>
    </row>
    <row r="499">
      <c r="A499" s="4" t="n"/>
      <c r="B499" s="5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4" t="n"/>
      <c r="N499" s="4" t="n"/>
      <c r="O499" s="4" t="n"/>
      <c r="P499" s="4" t="n"/>
      <c r="Q499" s="4" t="n"/>
      <c r="R499" s="5" t="n"/>
      <c r="S499" s="4" t="n"/>
      <c r="T499" s="5" t="n"/>
      <c r="U499" s="6" t="n"/>
      <c r="V499" s="4" t="n"/>
      <c r="W499" s="4" t="n"/>
      <c r="X499" s="7" t="n"/>
      <c r="Y499" s="8">
        <f>COUNTIF(H499:Q499,"No")</f>
        <v/>
      </c>
      <c r="Z499" s="8">
        <f>IF(COUNTA(A499:G499)=0,0,10-COUNTA(H499:Q499))</f>
        <v/>
      </c>
      <c r="AA499" s="8">
        <f>AND(ISNUMBER(B499),D499="Solicitud de cotización",Y499=0,Z499=0)</f>
        <v/>
      </c>
      <c r="AB499" s="8">
        <f>IF(AND(ISNUMBER(B499),ISNUMBER(T499)),IF(T499&gt;=B499,1,0),0)</f>
        <v/>
      </c>
      <c r="AC499" s="9">
        <f>IF(AB499=1,(T499-B499)*24,0)</f>
        <v/>
      </c>
      <c r="AD499" s="9">
        <f>IF(AND(AB499=1,ISNUMBER(R499)),IF(R499&gt;B499,(MIN(R499,T499)-B499)*24,0),0)</f>
        <v/>
      </c>
      <c r="AE499" s="9">
        <f>AC499-AD499</f>
        <v/>
      </c>
      <c r="AF499" s="8">
        <f>IF(AND(AB499=1,N('Resumen'!$B$4)&gt;0),IF(AC499&lt;=N('Resumen'!$B$4),1,0),0)</f>
        <v/>
      </c>
    </row>
    <row r="500">
      <c r="A500" s="4" t="n"/>
      <c r="B500" s="5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4" t="n"/>
      <c r="N500" s="4" t="n"/>
      <c r="O500" s="4" t="n"/>
      <c r="P500" s="4" t="n"/>
      <c r="Q500" s="4" t="n"/>
      <c r="R500" s="5" t="n"/>
      <c r="S500" s="4" t="n"/>
      <c r="T500" s="5" t="n"/>
      <c r="U500" s="6" t="n"/>
      <c r="V500" s="4" t="n"/>
      <c r="W500" s="4" t="n"/>
      <c r="X500" s="7" t="n"/>
      <c r="Y500" s="8">
        <f>COUNTIF(H500:Q500,"No")</f>
        <v/>
      </c>
      <c r="Z500" s="8">
        <f>IF(COUNTA(A500:G500)=0,0,10-COUNTA(H500:Q500))</f>
        <v/>
      </c>
      <c r="AA500" s="8">
        <f>AND(ISNUMBER(B500),D500="Solicitud de cotización",Y500=0,Z500=0)</f>
        <v/>
      </c>
      <c r="AB500" s="8">
        <f>IF(AND(ISNUMBER(B500),ISNUMBER(T500)),IF(T500&gt;=B500,1,0),0)</f>
        <v/>
      </c>
      <c r="AC500" s="9">
        <f>IF(AB500=1,(T500-B500)*24,0)</f>
        <v/>
      </c>
      <c r="AD500" s="9">
        <f>IF(AND(AB500=1,ISNUMBER(R500)),IF(R500&gt;B500,(MIN(R500,T500)-B500)*24,0),0)</f>
        <v/>
      </c>
      <c r="AE500" s="9">
        <f>AC500-AD500</f>
        <v/>
      </c>
      <c r="AF500" s="8">
        <f>IF(AND(AB500=1,N('Resumen'!$B$4)&gt;0),IF(AC500&lt;=N('Resumen'!$B$4),1,0),0)</f>
        <v/>
      </c>
    </row>
    <row r="501">
      <c r="A501" s="4" t="n"/>
      <c r="B501" s="5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 s="4" t="n"/>
      <c r="N501" s="4" t="n"/>
      <c r="O501" s="4" t="n"/>
      <c r="P501" s="4" t="n"/>
      <c r="Q501" s="4" t="n"/>
      <c r="R501" s="5" t="n"/>
      <c r="S501" s="4" t="n"/>
      <c r="T501" s="5" t="n"/>
      <c r="U501" s="6" t="n"/>
      <c r="V501" s="4" t="n"/>
      <c r="W501" s="4" t="n"/>
      <c r="X501" s="7" t="n"/>
      <c r="Y501" s="8">
        <f>COUNTIF(H501:Q501,"No")</f>
        <v/>
      </c>
      <c r="Z501" s="8">
        <f>IF(COUNTA(A501:G501)=0,0,10-COUNTA(H501:Q501))</f>
        <v/>
      </c>
      <c r="AA501" s="8">
        <f>AND(ISNUMBER(B501),D501="Solicitud de cotización",Y501=0,Z501=0)</f>
        <v/>
      </c>
      <c r="AB501" s="8">
        <f>IF(AND(ISNUMBER(B501),ISNUMBER(T501)),IF(T501&gt;=B501,1,0),0)</f>
        <v/>
      </c>
      <c r="AC501" s="9">
        <f>IF(AB501=1,(T501-B501)*24,0)</f>
        <v/>
      </c>
      <c r="AD501" s="9">
        <f>IF(AND(AB501=1,ISNUMBER(R501)),IF(R501&gt;B501,(MIN(R501,T501)-B501)*24,0),0)</f>
        <v/>
      </c>
      <c r="AE501" s="9">
        <f>AC501-AD501</f>
        <v/>
      </c>
      <c r="AF501" s="8">
        <f>IF(AND(AB501=1,N('Resumen'!$B$4)&gt;0),IF(AC501&lt;=N('Resumen'!$B$4),1,0),0)</f>
        <v/>
      </c>
    </row>
    <row r="502">
      <c r="A502" s="4" t="n"/>
      <c r="B502" s="5" t="n"/>
      <c r="C502" s="4" t="n"/>
      <c r="D502" s="4" t="n"/>
      <c r="E502" s="4" t="n"/>
      <c r="F502" s="4" t="n"/>
      <c r="G502" s="4" t="n"/>
      <c r="H502" s="4" t="n"/>
      <c r="I502" s="4" t="n"/>
      <c r="J502" s="4" t="n"/>
      <c r="K502" s="4" t="n"/>
      <c r="L502" s="4" t="n"/>
      <c r="M502" s="4" t="n"/>
      <c r="N502" s="4" t="n"/>
      <c r="O502" s="4" t="n"/>
      <c r="P502" s="4" t="n"/>
      <c r="Q502" s="4" t="n"/>
      <c r="R502" s="5" t="n"/>
      <c r="S502" s="4" t="n"/>
      <c r="T502" s="5" t="n"/>
      <c r="U502" s="6" t="n"/>
      <c r="V502" s="4" t="n"/>
      <c r="W502" s="4" t="n"/>
      <c r="X502" s="7" t="n"/>
      <c r="Y502" s="8">
        <f>COUNTIF(H502:Q502,"No")</f>
        <v/>
      </c>
      <c r="Z502" s="8">
        <f>IF(COUNTA(A502:G502)=0,0,10-COUNTA(H502:Q502))</f>
        <v/>
      </c>
      <c r="AA502" s="8">
        <f>AND(ISNUMBER(B502),D502="Solicitud de cotización",Y502=0,Z502=0)</f>
        <v/>
      </c>
      <c r="AB502" s="8">
        <f>IF(AND(ISNUMBER(B502),ISNUMBER(T502)),IF(T502&gt;=B502,1,0),0)</f>
        <v/>
      </c>
      <c r="AC502" s="9">
        <f>IF(AB502=1,(T502-B502)*24,0)</f>
        <v/>
      </c>
      <c r="AD502" s="9">
        <f>IF(AND(AB502=1,ISNUMBER(R502)),IF(R502&gt;B502,(MIN(R502,T502)-B502)*24,0),0)</f>
        <v/>
      </c>
      <c r="AE502" s="9">
        <f>AC502-AD502</f>
        <v/>
      </c>
      <c r="AF502" s="8">
        <f>IF(AND(AB502=1,N('Resumen'!$B$4)&gt;0),IF(AC502&lt;=N('Resumen'!$B$4),1,0),0)</f>
        <v/>
      </c>
    </row>
    <row r="503">
      <c r="A503" s="4" t="n"/>
      <c r="B503" s="5" t="n"/>
      <c r="C503" s="4" t="n"/>
      <c r="D503" s="4" t="n"/>
      <c r="E503" s="4" t="n"/>
      <c r="F503" s="4" t="n"/>
      <c r="G503" s="4" t="n"/>
      <c r="H503" s="4" t="n"/>
      <c r="I503" s="4" t="n"/>
      <c r="J503" s="4" t="n"/>
      <c r="K503" s="4" t="n"/>
      <c r="L503" s="4" t="n"/>
      <c r="M503" s="4" t="n"/>
      <c r="N503" s="4" t="n"/>
      <c r="O503" s="4" t="n"/>
      <c r="P503" s="4" t="n"/>
      <c r="Q503" s="4" t="n"/>
      <c r="R503" s="5" t="n"/>
      <c r="S503" s="4" t="n"/>
      <c r="T503" s="5" t="n"/>
      <c r="U503" s="6" t="n"/>
      <c r="V503" s="4" t="n"/>
      <c r="W503" s="4" t="n"/>
      <c r="X503" s="7" t="n"/>
      <c r="Y503" s="8">
        <f>COUNTIF(H503:Q503,"No")</f>
        <v/>
      </c>
      <c r="Z503" s="8">
        <f>IF(COUNTA(A503:G503)=0,0,10-COUNTA(H503:Q503))</f>
        <v/>
      </c>
      <c r="AA503" s="8">
        <f>AND(ISNUMBER(B503),D503="Solicitud de cotización",Y503=0,Z503=0)</f>
        <v/>
      </c>
      <c r="AB503" s="8">
        <f>IF(AND(ISNUMBER(B503),ISNUMBER(T503)),IF(T503&gt;=B503,1,0),0)</f>
        <v/>
      </c>
      <c r="AC503" s="9">
        <f>IF(AB503=1,(T503-B503)*24,0)</f>
        <v/>
      </c>
      <c r="AD503" s="9">
        <f>IF(AND(AB503=1,ISNUMBER(R503)),IF(R503&gt;B503,(MIN(R503,T503)-B503)*24,0),0)</f>
        <v/>
      </c>
      <c r="AE503" s="9">
        <f>AC503-AD503</f>
        <v/>
      </c>
      <c r="AF503" s="8">
        <f>IF(AND(AB503=1,N('Resumen'!$B$4)&gt;0),IF(AC503&lt;=N('Resumen'!$B$4),1,0),0)</f>
        <v/>
      </c>
    </row>
    <row r="504">
      <c r="A504" s="4" t="n"/>
      <c r="B504" s="5" t="n"/>
      <c r="C504" s="4" t="n"/>
      <c r="D504" s="4" t="n"/>
      <c r="E504" s="4" t="n"/>
      <c r="F504" s="4" t="n"/>
      <c r="G504" s="4" t="n"/>
      <c r="H504" s="4" t="n"/>
      <c r="I504" s="4" t="n"/>
      <c r="J504" s="4" t="n"/>
      <c r="K504" s="4" t="n"/>
      <c r="L504" s="4" t="n"/>
      <c r="M504" s="4" t="n"/>
      <c r="N504" s="4" t="n"/>
      <c r="O504" s="4" t="n"/>
      <c r="P504" s="4" t="n"/>
      <c r="Q504" s="4" t="n"/>
      <c r="R504" s="5" t="n"/>
      <c r="S504" s="4" t="n"/>
      <c r="T504" s="5" t="n"/>
      <c r="U504" s="6" t="n"/>
      <c r="V504" s="4" t="n"/>
      <c r="W504" s="4" t="n"/>
      <c r="X504" s="7" t="n"/>
      <c r="Y504" s="8">
        <f>COUNTIF(H504:Q504,"No")</f>
        <v/>
      </c>
      <c r="Z504" s="8">
        <f>IF(COUNTA(A504:G504)=0,0,10-COUNTA(H504:Q504))</f>
        <v/>
      </c>
      <c r="AA504" s="8">
        <f>AND(ISNUMBER(B504),D504="Solicitud de cotización",Y504=0,Z504=0)</f>
        <v/>
      </c>
      <c r="AB504" s="8">
        <f>IF(AND(ISNUMBER(B504),ISNUMBER(T504)),IF(T504&gt;=B504,1,0),0)</f>
        <v/>
      </c>
      <c r="AC504" s="9">
        <f>IF(AB504=1,(T504-B504)*24,0)</f>
        <v/>
      </c>
      <c r="AD504" s="9">
        <f>IF(AND(AB504=1,ISNUMBER(R504)),IF(R504&gt;B504,(MIN(R504,T504)-B504)*24,0),0)</f>
        <v/>
      </c>
      <c r="AE504" s="9">
        <f>AC504-AD504</f>
        <v/>
      </c>
      <c r="AF504" s="8">
        <f>IF(AND(AB504=1,N('Resumen'!$B$4)&gt;0),IF(AC504&lt;=N('Resumen'!$B$4),1,0),0)</f>
        <v/>
      </c>
    </row>
  </sheetData>
  <conditionalFormatting sqref="H5:Q504">
    <cfRule type="expression" priority="1" dxfId="0">
      <formula>H5="No"</formula>
    </cfRule>
  </conditionalFormatting>
  <conditionalFormatting sqref="Y5:Y504">
    <cfRule type="expression" priority="2" dxfId="0">
      <formula>Y5&gt;0</formula>
    </cfRule>
  </conditionalFormatting>
  <dataValidations count="5">
    <dataValidation sqref="D5:D504" showDropDown="0" showInputMessage="0" showErrorMessage="0" allowBlank="1" type="list">
      <formula1>"Solicitud de cotización,Reserva,Precio orientativo,Modificación,Licitación,Otro"</formula1>
    </dataValidation>
    <dataValidation sqref="E5:E504" showDropDown="0" showInputMessage="0" showErrorMessage="0" allowBlank="1" type="list">
      <formula1>"Aéreo,Marítimo completo,Marítimo grupaje,Carretera carga completa,Carretera grupaje,Urgente"</formula1>
    </dataValidation>
    <dataValidation sqref="H5:Q504" showDropDown="0" showInputMessage="0" showErrorMessage="0" allowBlank="1" type="list">
      <formula1>"Sí,No,n/a"</formula1>
    </dataValidation>
    <dataValidation sqref="S5:S504" showDropDown="0" showInputMessage="0" showErrorMessage="0" allowBlank="1" type="list">
      <formula1>"Automática,Validada,Cotizador"</formula1>
    </dataValidation>
    <dataValidation sqref="V5:V504" showDropDown="0" showInputMessage="0" showErrorMessage="0" allowBlank="1" type="list">
      <formula1>"Ganada,Perdida,Caducada,Abierta,No cotizada"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66" customWidth="1" min="1" max="1"/>
    <col width="16" customWidth="1" min="2" max="2"/>
    <col width="16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Resumen</t>
        </is>
      </c>
    </row>
    <row r="2">
      <c r="A2" s="2" t="inlineStr">
        <is>
          <t>Escriba su objetivo en B4. Todo lo demás se calcula desde la hoja Solicitudes. «no calculado» significa que todavía no hay nada que contar.</t>
        </is>
      </c>
    </row>
    <row r="4">
      <c r="A4" s="10" t="inlineStr">
        <is>
          <t>Objetivo: horas desde que llega el email hasta que sale la cotización</t>
        </is>
      </c>
      <c r="B4" s="11" t="n"/>
    </row>
    <row r="6">
      <c r="A6" t="inlineStr">
        <is>
          <t>Emails registrados</t>
        </is>
      </c>
      <c r="B6" s="12">
        <f>COUNT('Solicitudes'!$B$5:$B$504)</f>
        <v/>
      </c>
    </row>
    <row r="7">
      <c r="A7" t="inlineStr">
        <is>
          <t>Solicitudes de cotización</t>
        </is>
      </c>
      <c r="B7" s="12">
        <f>COUNTIF('Solicitudes'!$D$5:$D$504,"Solicitud de cotización")</f>
        <v/>
      </c>
    </row>
    <row r="8">
      <c r="A8" t="inlineStr">
        <is>
          <t>Solicitudes completas al llegar</t>
        </is>
      </c>
      <c r="B8" s="12">
        <f>COUNTIF('Solicitudes'!$AA$5:$AA$504,TRUE)</f>
        <v/>
      </c>
    </row>
    <row r="9">
      <c r="A9" t="inlineStr">
        <is>
          <t>Parte completa al llegar</t>
        </is>
      </c>
      <c r="B9" s="13">
        <f>IF(B7=0,-1,B8/B7)</f>
        <v/>
      </c>
    </row>
    <row r="10">
      <c r="A10" t="inlineStr">
        <is>
          <t>Cotizaciones enviadas</t>
        </is>
      </c>
      <c r="B10" s="12">
        <f>SUM('Solicitudes'!$AB$5:$AB$504)</f>
        <v/>
      </c>
    </row>
    <row r="11">
      <c r="A11" t="inlineStr">
        <is>
          <t>Mediana de horas hasta el envío</t>
        </is>
      </c>
      <c r="B11" s="14">
        <f t="array" ref="B11">IF(B10=0,-1,MEDIAN(IF('Solicitudes'!$AB$5:$AB$504=1,'Solicitudes'!$AC$5:$AC$504)))</f>
        <v/>
      </c>
    </row>
    <row r="12">
      <c r="A12" t="inlineStr">
        <is>
          <t>Percentil 90 de horas hasta el envío</t>
        </is>
      </c>
      <c r="B12" s="14">
        <f t="array" ref="B12">IF(B10=0,-1,PERCENTILE(IF('Solicitudes'!$AB$5:$AB$504=1,'Solicitudes'!$AC$5:$AC$504),0.9))</f>
        <v/>
      </c>
    </row>
    <row r="13">
      <c r="A13" t="inlineStr">
        <is>
          <t>Mediana de horas del departamento</t>
        </is>
      </c>
      <c r="B13" s="14">
        <f t="array" ref="B13">IF(B10=0,-1,MEDIAN(IF('Solicitudes'!$AB$5:$AB$504=1,'Solicitudes'!$AE$5:$AE$504)))</f>
        <v/>
      </c>
    </row>
    <row r="14">
      <c r="A14" t="inlineStr">
        <is>
          <t>Cotizaciones enviadas dentro del objetivo</t>
        </is>
      </c>
      <c r="B14" s="20">
        <f>IF(N(B4)&gt;0,SUM('Solicitudes'!$AF$5:$AF$504),-1)</f>
        <v/>
      </c>
    </row>
    <row r="15">
      <c r="A15" t="inlineStr">
        <is>
          <t>Parte enviada dentro del objetivo</t>
        </is>
      </c>
      <c r="B15" s="13">
        <f>IF(OR(B10=0,N(B4)&lt;=0),-1,B14/B10)</f>
        <v/>
      </c>
    </row>
    <row r="16">
      <c r="A16" t="inlineStr">
        <is>
          <t>Ganadas</t>
        </is>
      </c>
      <c r="B16" s="12">
        <f>COUNTIF('Solicitudes'!$V$5:$V$504,"Ganada")</f>
        <v/>
      </c>
    </row>
    <row r="17">
      <c r="A17" t="inlineStr">
        <is>
          <t>Perdidas</t>
        </is>
      </c>
      <c r="B17" s="12">
        <f>COUNTIF('Solicitudes'!$V$5:$V$504,"Perdida")</f>
        <v/>
      </c>
    </row>
    <row r="18">
      <c r="A18" t="inlineStr">
        <is>
          <t>Caducadas</t>
        </is>
      </c>
      <c r="B18" s="12">
        <f>COUNTIF('Solicitudes'!$V$5:$V$504,"Caducada")</f>
        <v/>
      </c>
    </row>
    <row r="19">
      <c r="A19" t="inlineStr">
        <is>
          <t>Abiertas</t>
        </is>
      </c>
      <c r="B19" s="12">
        <f>COUNTIF('Solicitudes'!$V$5:$V$504,"Abierta")</f>
        <v/>
      </c>
    </row>
    <row r="20">
      <c r="A20" t="inlineStr">
        <is>
          <t>Tasa de conversión sobre cotizaciones decididas (ganadas / ganadas + perdidas)</t>
        </is>
      </c>
      <c r="B20" s="13">
        <f>IF(B16+B17=0,-1,B16/(B16+B17))</f>
        <v/>
      </c>
    </row>
    <row r="21">
      <c r="A21" t="inlineStr">
        <is>
          <t>Tasa de conversión contando las caducadas como perdidas (ganadas / ganadas + perdidas + caducadas)</t>
        </is>
      </c>
      <c r="B21" s="13">
        <f>IF(B16+B17+B18=0,-1,B16/(B16+B17+B18))</f>
        <v/>
      </c>
    </row>
    <row r="24">
      <c r="A24" s="10" t="inlineStr">
        <is>
          <t>Por circuito de cotización</t>
        </is>
      </c>
    </row>
    <row r="25" ht="46" customHeight="1">
      <c r="A25" s="3" t="inlineStr"/>
      <c r="B25" s="3" t="inlineStr">
        <is>
          <t>Cotizaciones enviadas</t>
        </is>
      </c>
      <c r="C25" s="3" t="inlineStr">
        <is>
          <t>Mediana de horas hasta el envío</t>
        </is>
      </c>
      <c r="D25" s="3" t="inlineStr">
        <is>
          <t>Ganadas</t>
        </is>
      </c>
      <c r="E25" s="3" t="inlineStr">
        <is>
          <t>Perdidas</t>
        </is>
      </c>
      <c r="F25" s="3" t="inlineStr">
        <is>
          <t>Tasa sobre decididas</t>
        </is>
      </c>
    </row>
    <row r="26">
      <c r="A26" t="inlineStr">
        <is>
          <t>Automática</t>
        </is>
      </c>
      <c r="B26" s="8">
        <f>COUNTIFS('Solicitudes'!$S$5:$S$504,$A26,'Solicitudes'!$AB$5:$AB$504,1)</f>
        <v/>
      </c>
      <c r="C26" s="14">
        <f t="array" ref="C26">IF(B26=0,-1,MEDIAN(IF(('Solicitudes'!$AB$5:$AB$504=1)*('Solicitudes'!$S$5:$S$504=$A26),'Solicitudes'!$AC$5:$AC$504)))</f>
        <v/>
      </c>
      <c r="D26" s="8">
        <f>COUNTIFS('Solicitudes'!$S$5:$S$504,$A26,'Solicitudes'!$V$5:$V$504,"Ganada")</f>
        <v/>
      </c>
      <c r="E26" s="8">
        <f>COUNTIFS('Solicitudes'!$S$5:$S$504,$A26,'Solicitudes'!$V$5:$V$504,"Perdida")</f>
        <v/>
      </c>
      <c r="F26" s="13">
        <f>IF(D26+E26=0,-1,D26/(D26+E26))</f>
        <v/>
      </c>
    </row>
    <row r="27">
      <c r="A27" t="inlineStr">
        <is>
          <t>Validada</t>
        </is>
      </c>
      <c r="B27" s="8">
        <f>COUNTIFS('Solicitudes'!$S$5:$S$504,$A27,'Solicitudes'!$AB$5:$AB$504,1)</f>
        <v/>
      </c>
      <c r="C27" s="14">
        <f t="array" ref="C27">IF(B27=0,-1,MEDIAN(IF(('Solicitudes'!$AB$5:$AB$504=1)*('Solicitudes'!$S$5:$S$504=$A27),'Solicitudes'!$AC$5:$AC$504)))</f>
        <v/>
      </c>
      <c r="D27" s="8">
        <f>COUNTIFS('Solicitudes'!$S$5:$S$504,$A27,'Solicitudes'!$V$5:$V$504,"Ganada")</f>
        <v/>
      </c>
      <c r="E27" s="8">
        <f>COUNTIFS('Solicitudes'!$S$5:$S$504,$A27,'Solicitudes'!$V$5:$V$504,"Perdida")</f>
        <v/>
      </c>
      <c r="F27" s="13">
        <f>IF(D27+E27=0,-1,D27/(D27+E27))</f>
        <v/>
      </c>
    </row>
    <row r="28">
      <c r="A28" t="inlineStr">
        <is>
          <t>Cotizador</t>
        </is>
      </c>
      <c r="B28" s="8">
        <f>COUNTIFS('Solicitudes'!$S$5:$S$504,$A28,'Solicitudes'!$AB$5:$AB$504,1)</f>
        <v/>
      </c>
      <c r="C28" s="14">
        <f t="array" ref="C28">IF(B28=0,-1,MEDIAN(IF(('Solicitudes'!$AB$5:$AB$504=1)*('Solicitudes'!$S$5:$S$504=$A28),'Solicitudes'!$AC$5:$AC$504)))</f>
        <v/>
      </c>
      <c r="D28" s="8">
        <f>COUNTIFS('Solicitudes'!$S$5:$S$504,$A28,'Solicitudes'!$V$5:$V$504,"Ganada")</f>
        <v/>
      </c>
      <c r="E28" s="8">
        <f>COUNTIFS('Solicitudes'!$S$5:$S$504,$A28,'Solicitudes'!$V$5:$V$504,"Perdida")</f>
        <v/>
      </c>
      <c r="F28" s="13">
        <f>IF(D28+E28=0,-1,D28/(D28+E28))</f>
        <v/>
      </c>
    </row>
    <row r="31">
      <c r="A31" s="10" t="inlineStr">
        <is>
          <t>Por modo</t>
        </is>
      </c>
    </row>
    <row r="32" ht="46" customHeight="1">
      <c r="A32" s="3" t="inlineStr"/>
      <c r="B32" s="3" t="inlineStr">
        <is>
          <t>Cotizaciones enviadas</t>
        </is>
      </c>
      <c r="C32" s="3" t="inlineStr">
        <is>
          <t>Mediana de horas hasta el envío</t>
        </is>
      </c>
      <c r="D32" s="3" t="inlineStr">
        <is>
          <t>Ganadas</t>
        </is>
      </c>
      <c r="E32" s="3" t="inlineStr">
        <is>
          <t>Perdidas</t>
        </is>
      </c>
      <c r="F32" s="3" t="inlineStr">
        <is>
          <t>Tasa sobre decididas</t>
        </is>
      </c>
    </row>
    <row r="33">
      <c r="A33" t="inlineStr">
        <is>
          <t>Aéreo</t>
        </is>
      </c>
      <c r="B33" s="8">
        <f>COUNTIFS('Solicitudes'!$E$5:$E$504,$A33,'Solicitudes'!$AB$5:$AB$504,1)</f>
        <v/>
      </c>
      <c r="C33" s="14">
        <f t="array" ref="C33">IF(B33=0,-1,MEDIAN(IF(('Solicitudes'!$AB$5:$AB$504=1)*('Solicitudes'!$E$5:$E$504=$A33),'Solicitudes'!$AC$5:$AC$504)))</f>
        <v/>
      </c>
      <c r="D33" s="8">
        <f>COUNTIFS('Solicitudes'!$E$5:$E$504,$A33,'Solicitudes'!$V$5:$V$504,"Ganada")</f>
        <v/>
      </c>
      <c r="E33" s="8">
        <f>COUNTIFS('Solicitudes'!$E$5:$E$504,$A33,'Solicitudes'!$V$5:$V$504,"Perdida")</f>
        <v/>
      </c>
      <c r="F33" s="13">
        <f>IF(D33+E33=0,-1,D33/(D33+E33))</f>
        <v/>
      </c>
    </row>
    <row r="34">
      <c r="A34" t="inlineStr">
        <is>
          <t>Marítimo completo</t>
        </is>
      </c>
      <c r="B34" s="8">
        <f>COUNTIFS('Solicitudes'!$E$5:$E$504,$A34,'Solicitudes'!$AB$5:$AB$504,1)</f>
        <v/>
      </c>
      <c r="C34" s="14">
        <f t="array" ref="C34">IF(B34=0,-1,MEDIAN(IF(('Solicitudes'!$AB$5:$AB$504=1)*('Solicitudes'!$E$5:$E$504=$A34),'Solicitudes'!$AC$5:$AC$504)))</f>
        <v/>
      </c>
      <c r="D34" s="8">
        <f>COUNTIFS('Solicitudes'!$E$5:$E$504,$A34,'Solicitudes'!$V$5:$V$504,"Ganada")</f>
        <v/>
      </c>
      <c r="E34" s="8">
        <f>COUNTIFS('Solicitudes'!$E$5:$E$504,$A34,'Solicitudes'!$V$5:$V$504,"Perdida")</f>
        <v/>
      </c>
      <c r="F34" s="13">
        <f>IF(D34+E34=0,-1,D34/(D34+E34))</f>
        <v/>
      </c>
    </row>
    <row r="35">
      <c r="A35" t="inlineStr">
        <is>
          <t>Marítimo grupaje</t>
        </is>
      </c>
      <c r="B35" s="8">
        <f>COUNTIFS('Solicitudes'!$E$5:$E$504,$A35,'Solicitudes'!$AB$5:$AB$504,1)</f>
        <v/>
      </c>
      <c r="C35" s="14">
        <f t="array" ref="C35">IF(B35=0,-1,MEDIAN(IF(('Solicitudes'!$AB$5:$AB$504=1)*('Solicitudes'!$E$5:$E$504=$A35),'Solicitudes'!$AC$5:$AC$504)))</f>
        <v/>
      </c>
      <c r="D35" s="8">
        <f>COUNTIFS('Solicitudes'!$E$5:$E$504,$A35,'Solicitudes'!$V$5:$V$504,"Ganada")</f>
        <v/>
      </c>
      <c r="E35" s="8">
        <f>COUNTIFS('Solicitudes'!$E$5:$E$504,$A35,'Solicitudes'!$V$5:$V$504,"Perdida")</f>
        <v/>
      </c>
      <c r="F35" s="13">
        <f>IF(D35+E35=0,-1,D35/(D35+E35))</f>
        <v/>
      </c>
    </row>
    <row r="36">
      <c r="A36" t="inlineStr">
        <is>
          <t>Carretera carga completa</t>
        </is>
      </c>
      <c r="B36" s="8">
        <f>COUNTIFS('Solicitudes'!$E$5:$E$504,$A36,'Solicitudes'!$AB$5:$AB$504,1)</f>
        <v/>
      </c>
      <c r="C36" s="14">
        <f t="array" ref="C36">IF(B36=0,-1,MEDIAN(IF(('Solicitudes'!$AB$5:$AB$504=1)*('Solicitudes'!$E$5:$E$504=$A36),'Solicitudes'!$AC$5:$AC$504)))</f>
        <v/>
      </c>
      <c r="D36" s="8">
        <f>COUNTIFS('Solicitudes'!$E$5:$E$504,$A36,'Solicitudes'!$V$5:$V$504,"Ganada")</f>
        <v/>
      </c>
      <c r="E36" s="8">
        <f>COUNTIFS('Solicitudes'!$E$5:$E$504,$A36,'Solicitudes'!$V$5:$V$504,"Perdida")</f>
        <v/>
      </c>
      <c r="F36" s="13">
        <f>IF(D36+E36=0,-1,D36/(D36+E36))</f>
        <v/>
      </c>
    </row>
    <row r="37">
      <c r="A37" t="inlineStr">
        <is>
          <t>Carretera grupaje</t>
        </is>
      </c>
      <c r="B37" s="8">
        <f>COUNTIFS('Solicitudes'!$E$5:$E$504,$A37,'Solicitudes'!$AB$5:$AB$504,1)</f>
        <v/>
      </c>
      <c r="C37" s="14">
        <f t="array" ref="C37">IF(B37=0,-1,MEDIAN(IF(('Solicitudes'!$AB$5:$AB$504=1)*('Solicitudes'!$E$5:$E$504=$A37),'Solicitudes'!$AC$5:$AC$504)))</f>
        <v/>
      </c>
      <c r="D37" s="8">
        <f>COUNTIFS('Solicitudes'!$E$5:$E$504,$A37,'Solicitudes'!$V$5:$V$504,"Ganada")</f>
        <v/>
      </c>
      <c r="E37" s="8">
        <f>COUNTIFS('Solicitudes'!$E$5:$E$504,$A37,'Solicitudes'!$V$5:$V$504,"Perdida")</f>
        <v/>
      </c>
      <c r="F37" s="13">
        <f>IF(D37+E37=0,-1,D37/(D37+E37))</f>
        <v/>
      </c>
    </row>
    <row r="38">
      <c r="A38" t="inlineStr">
        <is>
          <t>Urgente</t>
        </is>
      </c>
      <c r="B38" s="8">
        <f>COUNTIFS('Solicitudes'!$E$5:$E$504,$A38,'Solicitudes'!$AB$5:$AB$504,1)</f>
        <v/>
      </c>
      <c r="C38" s="14">
        <f t="array" ref="C38">IF(B38=0,-1,MEDIAN(IF(('Solicitudes'!$AB$5:$AB$504=1)*('Solicitudes'!$E$5:$E$504=$A38),'Solicitudes'!$AC$5:$AC$504)))</f>
        <v/>
      </c>
      <c r="D38" s="8">
        <f>COUNTIFS('Solicitudes'!$E$5:$E$504,$A38,'Solicitudes'!$V$5:$V$504,"Ganada")</f>
        <v/>
      </c>
      <c r="E38" s="8">
        <f>COUNTIFS('Solicitudes'!$E$5:$E$504,$A38,'Solicitudes'!$V$5:$V$504,"Perdida")</f>
        <v/>
      </c>
      <c r="F38" s="13">
        <f>IF(D38+E38=0,-1,D38/(D38+E38))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2" max="2"/>
    <col width="26" customWidth="1" min="3" max="3"/>
    <col width="26" customWidth="1" min="4" max="4"/>
    <col width="26" customWidth="1" min="5" max="5"/>
    <col width="30" customWidth="1" min="6" max="6"/>
  </cols>
  <sheetData>
    <row r="1">
      <c r="A1" s="1" t="inlineStr">
        <is>
          <t>Lista de datos de una solicitud de cotización</t>
        </is>
      </c>
    </row>
    <row r="2">
      <c r="A2" s="2" t="inlineStr">
        <is>
          <t>Los diez datos de los que depende una cotización, tomados de la guía. Marque Sí, No o n/a para cada uno en la hoja Solicitudes.</t>
        </is>
      </c>
    </row>
    <row r="4" ht="46" customHeight="1">
      <c r="A4" s="3" t="inlineStr">
        <is>
          <t>Dato</t>
        </is>
      </c>
      <c r="B4" s="3" t="inlineStr">
        <is>
          <t>Por qué el precio depende de él</t>
        </is>
      </c>
      <c r="C4" s="3" t="inlineStr">
        <is>
          <t>Aéreo</t>
        </is>
      </c>
      <c r="D4" s="3" t="inlineStr">
        <is>
          <t>Marítimo completo</t>
        </is>
      </c>
      <c r="E4" s="3" t="inlineStr">
        <is>
          <t>Marítimo grupaje</t>
        </is>
      </c>
      <c r="F4" s="3" t="inlineStr">
        <is>
          <t>Carretera (carga completa, grupaje)</t>
        </is>
      </c>
    </row>
    <row r="5">
      <c r="A5" s="16" t="inlineStr">
        <is>
          <t>Direcciones o códigos postales</t>
        </is>
      </c>
      <c r="B5" s="17" t="inlineStr">
        <is>
          <t>Recogida y entrega se tarifican por zona; una ciudad con varios códigos postales no es una zona.</t>
        </is>
      </c>
      <c r="C5" s="17" t="inlineStr">
        <is>
          <t>Direcciones, o el aeropuerto si el cliente entrega allí</t>
        </is>
      </c>
      <c r="D5" s="17" t="inlineStr">
        <is>
          <t>Direcciones, o el puerto o la terminal</t>
        </is>
      </c>
      <c r="E5" s="17" t="inlineStr">
        <is>
          <t>Direcciones, o el almacén de grupaje (CFS)</t>
        </is>
      </c>
      <c r="F5" s="17" t="inlineStr">
        <is>
          <t>Código postal y país en origen y destino; limitaciones de acceso</t>
        </is>
      </c>
    </row>
    <row r="6">
      <c r="A6" s="16" t="inlineStr">
        <is>
          <t>Fecha de carga</t>
        </is>
      </c>
      <c r="B6" s="17" t="inlineStr">
        <is>
          <t>Tarifas y recargos valen para un periodo: la fecha elige la versión. En carretera, también es la fecha del contrato para la revisión por gasóleo.</t>
        </is>
      </c>
      <c r="C6" s="17" t="inlineStr">
        <is>
          <t>Imprescindible</t>
        </is>
      </c>
      <c r="D6" s="17" t="inlineStr">
        <is>
          <t>Imprescindible: elige la salida y la tarifa</t>
        </is>
      </c>
      <c r="E6" s="17" t="inlineStr">
        <is>
          <t>Imprescindible: elige la fecha límite de entrega en el CFS</t>
        </is>
      </c>
      <c r="F6" s="17" t="inlineStr">
        <is>
          <t>Imprescindible</t>
        </is>
      </c>
    </row>
    <row r="7">
      <c r="A7" s="16" t="inlineStr">
        <is>
          <t>Bultos, palets o contenedores</t>
        </is>
      </c>
      <c r="B7" s="17" t="inlineStr">
        <is>
          <t>Mínimos, tramos de peso y equipo dependen del número.</t>
        </is>
      </c>
      <c r="C7" s="17" t="inlineStr">
        <is>
          <t>Bultos y embalaje</t>
        </is>
      </c>
      <c r="D7" s="17" t="inlineStr">
        <is>
          <t>Tipo y número de contenedores</t>
        </is>
      </c>
      <c r="E7" s="17" t="inlineStr">
        <is>
          <t>Bultos y embalaje</t>
        </is>
      </c>
      <c r="F7" s="17" t="inlineStr">
        <is>
          <t>Palets o metros lineales</t>
        </is>
      </c>
    </row>
    <row r="8">
      <c r="A8" s="16" t="inlineStr">
        <is>
          <t>Dimensiones por bulto</t>
        </is>
      </c>
      <c r="B8" s="17" t="inlineStr">
        <is>
          <t>El volumen decide el peso tasable, o el espacio vendido.</t>
        </is>
      </c>
      <c r="C8" s="17" t="inlineStr">
        <is>
          <t>Imprescindible (peso volumétrico)</t>
        </is>
      </c>
      <c r="D8" s="17" t="inlineStr">
        <is>
          <t>Solo fuera de gálibo</t>
        </is>
      </c>
      <c r="E8" s="17" t="inlineStr">
        <is>
          <t>Imprescindible (tonelada o metro cúbico)</t>
        </is>
      </c>
      <c r="F8" s="17" t="inlineStr">
        <is>
          <t>Imprescindible en grupaje; en carga completa si limita el vehículo</t>
        </is>
      </c>
    </row>
    <row r="9">
      <c r="A9" s="16" t="inlineStr">
        <is>
          <t>Peso bruto</t>
        </is>
      </c>
      <c r="B9" s="17" t="inlineStr">
        <is>
          <t>El peso se factura, o limita lo que admite el equipo.</t>
        </is>
      </c>
      <c r="C9" s="17" t="inlineStr">
        <is>
          <t>Por bulto o total</t>
        </is>
      </c>
      <c r="D9" s="17" t="inlineStr">
        <is>
          <t>Por contenedor (carga útil)</t>
        </is>
      </c>
      <c r="E9" s="17" t="inlineStr">
        <is>
          <t>Total</t>
        </is>
      </c>
      <c r="F9" s="17" t="inlineStr">
        <is>
          <t>Total; decide la clase de vehículo</t>
        </is>
      </c>
    </row>
    <row r="10">
      <c r="A10" s="16" t="inlineStr">
        <is>
          <t>Naturaleza de la mercancía</t>
        </is>
      </c>
      <c r="B10" s="17" t="inlineStr">
        <is>
          <t>Hay mercancías rechazadas, con tarifa aparte o reguladas.</t>
        </is>
      </c>
      <c r="C10" s="17" t="inlineStr">
        <is>
          <t>Imprescindible</t>
        </is>
      </c>
      <c r="D10" s="17" t="inlineStr">
        <is>
          <t>Imprescindible</t>
        </is>
      </c>
      <c r="E10" s="17" t="inlineStr">
        <is>
          <t>Imprescindible</t>
        </is>
      </c>
      <c r="F10" s="17" t="inlineStr">
        <is>
          <t>Imprescindible</t>
        </is>
      </c>
    </row>
    <row r="11">
      <c r="A11" s="16" t="inlineStr">
        <is>
          <t>Mercancía peligrosa indicada</t>
        </is>
      </c>
      <c r="B11" s="17" t="inlineStr">
        <is>
          <t>Aceptación, embalaje y precio dependen de la clase: número ONU y clase, o un «no peligrosa» explícito.</t>
        </is>
      </c>
      <c r="C11" s="17" t="inlineStr">
        <is>
          <t>Imprescindible (DGR de la IATA)</t>
        </is>
      </c>
      <c r="D11" s="17" t="inlineStr">
        <is>
          <t>Imprescindible (código IMDG)</t>
        </is>
      </c>
      <c r="E11" s="17" t="inlineStr">
        <is>
          <t>Imprescindible (código IMDG)</t>
        </is>
      </c>
      <c r="F11" s="17" t="inlineStr">
        <is>
          <t>Imprescindible (ADR)</t>
        </is>
      </c>
    </row>
    <row r="12">
      <c r="A12" s="16" t="inlineStr">
        <is>
          <t>Temperatura indicada</t>
        </is>
      </c>
      <c r="B12" s="17" t="inlineStr">
        <is>
          <t>La mercancía a temperatura controlada pide otro equipo y otras tarifas.</t>
        </is>
      </c>
      <c r="C12" s="17" t="inlineStr">
        <is>
          <t>Rango, o «sin temperatura controlada»</t>
        </is>
      </c>
      <c r="D12" s="17" t="inlineStr">
        <is>
          <t>Rango (reefer), o «sin temperatura controlada»</t>
        </is>
      </c>
      <c r="E12" s="17" t="inlineStr">
        <is>
          <t>Rango, o «sin temperatura controlada»</t>
        </is>
      </c>
      <c r="F12" s="17" t="inlineStr">
        <is>
          <t>Rango y vehículo con certificado ATP para perecederos, o «sin temperatura controlada»</t>
        </is>
      </c>
    </row>
    <row r="13">
      <c r="A13" s="16" t="inlineStr">
        <is>
          <t>Incoterm y lugar convenido</t>
        </is>
      </c>
      <c r="B13" s="17" t="inlineStr">
        <is>
          <t>Dice qué tramos y qué gastos compra su cliente.</t>
        </is>
      </c>
      <c r="C13" s="17" t="inlineStr">
        <is>
          <t>Imprescindible</t>
        </is>
      </c>
      <c r="D13" s="17" t="inlineStr">
        <is>
          <t>Imprescindible</t>
        </is>
      </c>
      <c r="E13" s="17" t="inlineStr">
        <is>
          <t>Imprescindible</t>
        </is>
      </c>
      <c r="F13" s="17" t="inlineStr">
        <is>
          <t>Internacional: imprescindible; porte nacional puerta a puerta: n/a</t>
        </is>
      </c>
    </row>
    <row r="14">
      <c r="A14" s="16" t="inlineStr">
        <is>
          <t>Servicios</t>
        </is>
      </c>
      <c r="B14" s="17" t="inlineStr">
        <is>
          <t>Carga y descarga, aduanas, seguro o declaración de valor y condiciones de entrega son líneas de la cotización, o exclusiones.</t>
        </is>
      </c>
      <c r="C14" s="17" t="inlineStr">
        <is>
          <t>Aduana en origen y destino, seguro, seguridad aérea</t>
        </is>
      </c>
      <c r="D14" s="17" t="inlineStr">
        <is>
          <t>Aduana, seguro, días libres</t>
        </is>
      </c>
      <c r="E14" s="17" t="inlineStr">
        <is>
          <t>Aduana, seguro</t>
        </is>
      </c>
      <c r="F14" s="17" t="inlineStr">
        <is>
          <t>Quién carga y quién descarga (art. 20 de la Ley 15/2009); plataforma elevadora, cita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8" t="inlineStr">
        <is>
          <t>Registro de solicitudes de cotización: una fila por email que llega al buzón de cotizaciones</t>
        </is>
      </c>
    </row>
    <row r="2">
      <c r="A2" s="19" t="inlineStr">
        <is>
          <t>1. Registre todos los emails, no solo las solicitudes de cotización: el Tipo dice qué es cada uno (Solicitud de cotización, Reserva, Precio orientativo, Modificación, Licitación, Otro). Solo las solicitudes de cotización y las modificaciones esperan una cotización.</t>
        </is>
      </c>
    </row>
    <row r="3">
      <c r="A3" s="19" t="inlineStr">
        <is>
          <t>2. En una solicitud de cotización, marque cada uno de los diez datos Sí (indicado), No (falta o es contradictorio) o n/a (el modo no lo necesita). Datos que faltan cuenta los No; Completa al llegar es VERDADERO solo si no hay ningún No ni ninguna casilla vacía. La hoja Lista de datos explica qué cubre cada dato según el modo.</t>
        </is>
      </c>
    </row>
    <row r="4">
      <c r="A4" s="19" t="inlineStr">
        <is>
          <t>3. Si faltaba un dato, escriba en «Datos completos» la fecha y la hora en que llegó la respuesta del cliente. Las horas esperando al cliente van del email a esa hora; las horas del departamento son las horas hasta el envío menos esa espera: la parte que su equipo controla.</t>
        </is>
      </c>
    </row>
    <row r="5">
      <c r="A5" s="19" t="inlineStr">
        <is>
          <t>4. Cotizada por: Automática (salió sin intervención de una persona), Validada (preparada por el software, aprobada por una persona) o Cotizador (calculada por una persona). La hora de envío es la de salida de la cotización, no la de su preparación.</t>
        </is>
      </c>
    </row>
    <row r="6">
      <c r="A6" s="19" t="inlineStr">
        <is>
          <t>5. Resultado: Ganada (el cliente reservó), Perdida (el cliente dijo que no; anote el motivo), Caducada (pasó la validez sin respuesta), Abierta (sigue vigente), No cotizada (la declinó, o no era una solicitud de cotización). La tasa sobre decididas deja fuera caducadas y abiertas; la segunda cuenta las caducadas como perdidas. Dé las dos, con sus totales.</t>
        </is>
      </c>
    </row>
    <row r="7">
      <c r="A7" s="19" t="inlineStr">
        <is>
          <t>6. Las horas son de reloj, noches y fines de semana incluidos. Si su objetivo es en horas laborables, compare lo mismo con lo mismo o añada una columna propia.</t>
        </is>
      </c>
    </row>
    <row r="8">
      <c r="A8" s="19" t="inlineStr">
        <is>
          <t>7. Una tasa o una mediana sin nada que contar muestra «no calculado», nunca 0. No hay tarifas, importes, objetivos ni referencias de mercado rellenados: cada cifra de este fichero es suya.</t>
        </is>
      </c>
    </row>
    <row r="9">
      <c r="A9" s="19" t="inlineStr">
        <is>
          <t>Mirage lee las solicitudes de cotización del buzón, las comprueba, cotiza los trayectos estándar con sus tarifas y sus reglas y escribe la cotización en el TMS; una persona valida lo que queda fuera: miragemetrics.com/es/logistics</t>
        </is>
      </c>
    </row>
    <row r="11">
      <c r="A11" s="2" t="inlineStr">
        <is>
          <t>Plantilla gratuita de Mirage Metrics, miragemetrics.com/es/guides/automatizar-cotizaciones-transporte. Uso y adaptación libres.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Registro de solicitudes de cotización: recepción, datos completos, plazo y resultado</dc:title>
  <dcterms:created xsi:type="dcterms:W3CDTF">2026-10-30T13:17:29Z</dcterms:created>
  <dcterms:modified xsi:type="dcterms:W3CDTF">2026-10-30T13:17:32Z</dcterms:modified>
</cp:coreProperties>
</file>