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men" sheetId="1" state="visible" r:id="rId1"/>
    <sheet name="Registro" sheetId="2" state="visible" r:id="rId2"/>
    <sheet name="Instrucciones" sheetId="3" state="visible" r:id="rId3"/>
  </sheets>
  <definedNames/>
  <calcPr calcId="124519" fullCalcOnLoad="1"/>
</workbook>
</file>

<file path=xl/styles.xml><?xml version="1.0" encoding="utf-8"?>
<styleSheet xmlns="http://schemas.openxmlformats.org/spreadsheetml/2006/main">
  <numFmts count="3">
    <numFmt numFmtId="164" formatCode="yyyy-mm-dd hh:mm"/>
    <numFmt numFmtId="165" formatCode="0.0%"/>
    <numFmt numFmtId="166" formatCode="0.0"/>
  </numFmts>
  <fonts count="7">
    <font>
      <name val="Calibri"/>
      <family val="2"/>
      <color theme="1"/>
      <sz val="11"/>
      <scheme val="minor"/>
    </font>
    <font>
      <b val="1"/>
      <sz val="14"/>
    </font>
    <font>
      <i val="1"/>
      <color rgb="00666666"/>
    </font>
    <font>
      <b val="1"/>
      <color rgb="00FFFFFF"/>
    </font>
    <font>
      <b val="1"/>
    </font>
    <font>
      <b val="1"/>
      <sz val="12"/>
    </font>
    <font>
      <b val="1"/>
      <sz val="13"/>
    </font>
  </fonts>
  <fills count="5">
    <fill>
      <patternFill/>
    </fill>
    <fill>
      <patternFill patternType="gray125"/>
    </fill>
    <fill>
      <patternFill patternType="solid">
        <fgColor rgb="001F1F1F"/>
      </patternFill>
    </fill>
    <fill>
      <patternFill patternType="solid">
        <fgColor rgb="00FFF8E1"/>
      </patternFill>
    </fill>
    <fill>
      <patternFill patternType="solid">
        <fgColor rgb="00EDED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5" fontId="0" fillId="0" borderId="0" pivotButton="0" quotePrefix="0" xfId="0"/>
    <xf numFmtId="166" fontId="0" fillId="0" borderId="0" pivotButton="0" quotePrefix="0" xfId="0"/>
    <xf numFmtId="0" fontId="4" fillId="0" borderId="0" pivotButton="0" quotePrefix="0" xfId="0"/>
    <xf numFmtId="165" fontId="4" fillId="0" borderId="0" pivotButton="0" quotePrefix="0" xfId="0"/>
    <xf numFmtId="166" fontId="4" fillId="0" borderId="0" pivotButton="0" quotePrefix="0" xfId="0"/>
    <xf numFmtId="0" fontId="5" fillId="0" borderId="0" pivotButton="0" quotePrefix="0" xfId="0"/>
    <xf numFmtId="0" fontId="3" fillId="2" borderId="1" pivotButton="0" quotePrefix="0" xfId="0"/>
    <xf numFmtId="164" fontId="0" fillId="3" borderId="1" pivotButton="0" quotePrefix="0" xfId="0"/>
    <xf numFmtId="0" fontId="0" fillId="3" borderId="1" pivotButton="0" quotePrefix="0" xfId="0"/>
    <xf numFmtId="0" fontId="0" fillId="4" borderId="0" pivotButton="0" quotePrefix="0" xfId="0"/>
    <xf numFmtId="0" fontId="6"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1">
    <dxf>
      <fill>
        <patternFill patternType="solid">
          <fgColor rgb="00FFE5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s>
  <sheetData>
    <row r="1">
      <c r="A1" s="1" t="inlineStr">
        <is>
          <t>Tasa sin intervención, retenciones y plazo de grabación</t>
        </is>
      </c>
    </row>
    <row r="2">
      <c r="A2" s="2" t="inlineStr">
        <is>
          <t>Calculado a partir del Registro. Una tasa sin nada que dividir muestra "sin pedidos" o "sin datos", nunca 0.</t>
        </is>
      </c>
    </row>
    <row r="4" ht="48" customHeight="1">
      <c r="A4" s="3" t="inlineStr">
        <is>
          <t>Canal</t>
        </is>
      </c>
      <c r="B4" s="3" t="inlineStr">
        <is>
          <t>Mensajes</t>
        </is>
      </c>
      <c r="C4" s="3" t="inlineStr">
        <is>
          <t>No es un pedido</t>
        </is>
      </c>
      <c r="D4" s="3" t="inlineStr">
        <is>
          <t>Pedidos</t>
        </is>
      </c>
      <c r="E4" s="3" t="inlineStr">
        <is>
          <t>Sin intervención</t>
        </is>
      </c>
      <c r="F4" s="3" t="inlineStr">
        <is>
          <t>Tasa sin intervención</t>
        </is>
      </c>
      <c r="G4" s="3" t="inlineStr">
        <is>
          <t>Revisados y grabados</t>
        </is>
      </c>
      <c r="H4" s="3" t="inlineStr">
        <is>
          <t>En espera</t>
        </is>
      </c>
      <c r="I4" s="3" t="inlineStr">
        <is>
          <t>No grabados</t>
        </is>
      </c>
      <c r="J4" s="3" t="inlineStr">
        <is>
          <t>Tasa de retención</t>
        </is>
      </c>
      <c r="K4" s="3" t="inlineStr">
        <is>
          <t>Mediana de minutos hasta el ERP, sin intervención</t>
        </is>
      </c>
      <c r="L4" s="3" t="inlineStr">
        <is>
          <t>Mediana de minutos hasta el ERP, revisados</t>
        </is>
      </c>
      <c r="M4" s="3" t="inlineStr">
        <is>
          <t>Minutos de una persona por pedido retenido</t>
        </is>
      </c>
      <c r="N4" s="3" t="inlineStr">
        <is>
          <t>Corregidos tras grabarlos, sin intervención</t>
        </is>
      </c>
      <c r="O4" s="3" t="inlineStr">
        <is>
          <t>Tasa de corrección, sin intervención</t>
        </is>
      </c>
      <c r="P4" s="3" t="inlineStr">
        <is>
          <t>Corregidos tras grabarlos, revisados</t>
        </is>
      </c>
      <c r="Q4" s="3" t="inlineStr">
        <is>
          <t>Tasa de corrección, revisados</t>
        </is>
      </c>
      <c r="R4" s="3" t="inlineStr">
        <is>
          <t>Mensajes sin resultado</t>
        </is>
      </c>
    </row>
    <row r="5">
      <c r="A5" t="inlineStr">
        <is>
          <t>EDI</t>
        </is>
      </c>
      <c r="B5">
        <f>COUNTIF('Registro'!$B$5:$B$1004,$A5)</f>
        <v/>
      </c>
      <c r="C5">
        <f>COUNTIFS('Registro'!$E$5:$E$1004,"No es un pedido",'Registro'!$B$5:$B$1004,$A5)</f>
        <v/>
      </c>
      <c r="D5">
        <f>COUNTIFS('Registro'!$L$5:$L$1004,TRUE,'Registro'!$B$5:$B$1004,$A5)</f>
        <v/>
      </c>
      <c r="E5">
        <f>COUNTIFS('Registro'!$M$5:$M$1004,TRUE,'Registro'!$B$5:$B$1004,$A5)</f>
        <v/>
      </c>
      <c r="F5" s="4">
        <f>IF(D5=0,"sin pedidos",E5/D5)</f>
        <v/>
      </c>
      <c r="G5">
        <f>COUNTIFS('Registro'!$L$5:$L$1004,TRUE,'Registro'!$F$5:$F$1004,"Revisado y grabado",'Registro'!$B$5:$B$1004,$A5)</f>
        <v/>
      </c>
      <c r="H5">
        <f>COUNTIFS('Registro'!$L$5:$L$1004,TRUE,'Registro'!$F$5:$F$1004,"En espera",'Registro'!$B$5:$B$1004,$A5)</f>
        <v/>
      </c>
      <c r="I5">
        <f>COUNTIFS('Registro'!$L$5:$L$1004,TRUE,'Registro'!$F$5:$F$1004,"No grabado",'Registro'!$B$5:$B$1004,$A5)</f>
        <v/>
      </c>
      <c r="J5" s="4">
        <f>IF(D5=0,"sin pedidos",(G5+H5+I5)/D5)</f>
        <v/>
      </c>
      <c r="K5" s="5">
        <f t="array" ref="K5">IFERROR(ROUND(MEDIAN(IF(('Registro'!$B$5:$B$1004=$A5)*'Registro'!$M$5:$M$1004*'Registro'!$P$5:$P$1004,('Registro'!$H$5:$H$1004-'Registro'!$A$5:$A$1004)*1440)),1),"sin datos")</f>
        <v/>
      </c>
      <c r="L5" s="5">
        <f t="array" ref="L5">IFERROR(ROUND(MEDIAN(IF(('Registro'!$B$5:$B$1004=$A5)*('Registro'!$F$5:$F$1004="Revisado y grabado")*'Registro'!$O$5:$O$1004*'Registro'!$P$5:$P$1004,('Registro'!$H$5:$H$1004-'Registro'!$A$5:$A$1004)*1440)),1),"sin datos")</f>
        <v/>
      </c>
      <c r="M5" s="5">
        <f>IF(G5+H5+I5=0,"sin datos",SUMIFS('Registro'!$I$5:$I$1004,'Registro'!$N$5:$N$1004,TRUE,'Registro'!$B$5:$B$1004,$A5)/(G5+H5+I5))</f>
        <v/>
      </c>
      <c r="N5">
        <f>COUNTIFS('Registro'!$M$5:$M$1004,TRUE,'Registro'!$Q$5:$Q$1004,TRUE,'Registro'!$B$5:$B$1004,$A5)</f>
        <v/>
      </c>
      <c r="O5" s="4">
        <f>IF(E5=0,"sin datos",N5/E5)</f>
        <v/>
      </c>
      <c r="P5">
        <f>COUNTIFS('Registro'!$Q$5:$Q$1004,TRUE,'Registro'!$F$5:$F$1004,"Revisado y grabado",'Registro'!$B$5:$B$1004,$A5)</f>
        <v/>
      </c>
      <c r="Q5" s="4">
        <f>IF(G5=0,"sin datos",P5/G5)</f>
        <v/>
      </c>
      <c r="R5">
        <f>COUNTIFS('Registro'!$R$5:$R$1004,TRUE,'Registro'!$B$5:$B$1004,$A5)</f>
        <v/>
      </c>
    </row>
    <row r="6">
      <c r="A6" t="inlineStr">
        <is>
          <t>Portal</t>
        </is>
      </c>
      <c r="B6">
        <f>COUNTIF('Registro'!$B$5:$B$1004,$A6)</f>
        <v/>
      </c>
      <c r="C6">
        <f>COUNTIFS('Registro'!$E$5:$E$1004,"No es un pedido",'Registro'!$B$5:$B$1004,$A6)</f>
        <v/>
      </c>
      <c r="D6">
        <f>COUNTIFS('Registro'!$L$5:$L$1004,TRUE,'Registro'!$B$5:$B$1004,$A6)</f>
        <v/>
      </c>
      <c r="E6">
        <f>COUNTIFS('Registro'!$M$5:$M$1004,TRUE,'Registro'!$B$5:$B$1004,$A6)</f>
        <v/>
      </c>
      <c r="F6" s="4">
        <f>IF(D6=0,"sin pedidos",E6/D6)</f>
        <v/>
      </c>
      <c r="G6">
        <f>COUNTIFS('Registro'!$L$5:$L$1004,TRUE,'Registro'!$F$5:$F$1004,"Revisado y grabado",'Registro'!$B$5:$B$1004,$A6)</f>
        <v/>
      </c>
      <c r="H6">
        <f>COUNTIFS('Registro'!$L$5:$L$1004,TRUE,'Registro'!$F$5:$F$1004,"En espera",'Registro'!$B$5:$B$1004,$A6)</f>
        <v/>
      </c>
      <c r="I6">
        <f>COUNTIFS('Registro'!$L$5:$L$1004,TRUE,'Registro'!$F$5:$F$1004,"No grabado",'Registro'!$B$5:$B$1004,$A6)</f>
        <v/>
      </c>
      <c r="J6" s="4">
        <f>IF(D6=0,"sin pedidos",(G6+H6+I6)/D6)</f>
        <v/>
      </c>
      <c r="K6" s="5">
        <f t="array" ref="K6">IFERROR(ROUND(MEDIAN(IF(('Registro'!$B$5:$B$1004=$A6)*'Registro'!$M$5:$M$1004*'Registro'!$P$5:$P$1004,('Registro'!$H$5:$H$1004-'Registro'!$A$5:$A$1004)*1440)),1),"sin datos")</f>
        <v/>
      </c>
      <c r="L6" s="5">
        <f t="array" ref="L6">IFERROR(ROUND(MEDIAN(IF(('Registro'!$B$5:$B$1004=$A6)*('Registro'!$F$5:$F$1004="Revisado y grabado")*'Registro'!$O$5:$O$1004*'Registro'!$P$5:$P$1004,('Registro'!$H$5:$H$1004-'Registro'!$A$5:$A$1004)*1440)),1),"sin datos")</f>
        <v/>
      </c>
      <c r="M6" s="5">
        <f>IF(G6+H6+I6=0,"sin datos",SUMIFS('Registro'!$I$5:$I$1004,'Registro'!$N$5:$N$1004,TRUE,'Registro'!$B$5:$B$1004,$A6)/(G6+H6+I6))</f>
        <v/>
      </c>
      <c r="N6">
        <f>COUNTIFS('Registro'!$M$5:$M$1004,TRUE,'Registro'!$Q$5:$Q$1004,TRUE,'Registro'!$B$5:$B$1004,$A6)</f>
        <v/>
      </c>
      <c r="O6" s="4">
        <f>IF(E6=0,"sin datos",N6/E6)</f>
        <v/>
      </c>
      <c r="P6">
        <f>COUNTIFS('Registro'!$Q$5:$Q$1004,TRUE,'Registro'!$F$5:$F$1004,"Revisado y grabado",'Registro'!$B$5:$B$1004,$A6)</f>
        <v/>
      </c>
      <c r="Q6" s="4">
        <f>IF(G6=0,"sin datos",P6/G6)</f>
        <v/>
      </c>
      <c r="R6">
        <f>COUNTIFS('Registro'!$R$5:$R$1004,TRUE,'Registro'!$B$5:$B$1004,$A6)</f>
        <v/>
      </c>
    </row>
    <row r="7">
      <c r="A7" t="inlineStr">
        <is>
          <t>PDF por correo</t>
        </is>
      </c>
      <c r="B7">
        <f>COUNTIF('Registro'!$B$5:$B$1004,$A7)</f>
        <v/>
      </c>
      <c r="C7">
        <f>COUNTIFS('Registro'!$E$5:$E$1004,"No es un pedido",'Registro'!$B$5:$B$1004,$A7)</f>
        <v/>
      </c>
      <c r="D7">
        <f>COUNTIFS('Registro'!$L$5:$L$1004,TRUE,'Registro'!$B$5:$B$1004,$A7)</f>
        <v/>
      </c>
      <c r="E7">
        <f>COUNTIFS('Registro'!$M$5:$M$1004,TRUE,'Registro'!$B$5:$B$1004,$A7)</f>
        <v/>
      </c>
      <c r="F7" s="4">
        <f>IF(D7=0,"sin pedidos",E7/D7)</f>
        <v/>
      </c>
      <c r="G7">
        <f>COUNTIFS('Registro'!$L$5:$L$1004,TRUE,'Registro'!$F$5:$F$1004,"Revisado y grabado",'Registro'!$B$5:$B$1004,$A7)</f>
        <v/>
      </c>
      <c r="H7">
        <f>COUNTIFS('Registro'!$L$5:$L$1004,TRUE,'Registro'!$F$5:$F$1004,"En espera",'Registro'!$B$5:$B$1004,$A7)</f>
        <v/>
      </c>
      <c r="I7">
        <f>COUNTIFS('Registro'!$L$5:$L$1004,TRUE,'Registro'!$F$5:$F$1004,"No grabado",'Registro'!$B$5:$B$1004,$A7)</f>
        <v/>
      </c>
      <c r="J7" s="4">
        <f>IF(D7=0,"sin pedidos",(G7+H7+I7)/D7)</f>
        <v/>
      </c>
      <c r="K7" s="5">
        <f t="array" ref="K7">IFERROR(ROUND(MEDIAN(IF(('Registro'!$B$5:$B$1004=$A7)*'Registro'!$M$5:$M$1004*'Registro'!$P$5:$P$1004,('Registro'!$H$5:$H$1004-'Registro'!$A$5:$A$1004)*1440)),1),"sin datos")</f>
        <v/>
      </c>
      <c r="L7" s="5">
        <f t="array" ref="L7">IFERROR(ROUND(MEDIAN(IF(('Registro'!$B$5:$B$1004=$A7)*('Registro'!$F$5:$F$1004="Revisado y grabado")*'Registro'!$O$5:$O$1004*'Registro'!$P$5:$P$1004,('Registro'!$H$5:$H$1004-'Registro'!$A$5:$A$1004)*1440)),1),"sin datos")</f>
        <v/>
      </c>
      <c r="M7" s="5">
        <f>IF(G7+H7+I7=0,"sin datos",SUMIFS('Registro'!$I$5:$I$1004,'Registro'!$N$5:$N$1004,TRUE,'Registro'!$B$5:$B$1004,$A7)/(G7+H7+I7))</f>
        <v/>
      </c>
      <c r="N7">
        <f>COUNTIFS('Registro'!$M$5:$M$1004,TRUE,'Registro'!$Q$5:$Q$1004,TRUE,'Registro'!$B$5:$B$1004,$A7)</f>
        <v/>
      </c>
      <c r="O7" s="4">
        <f>IF(E7=0,"sin datos",N7/E7)</f>
        <v/>
      </c>
      <c r="P7">
        <f>COUNTIFS('Registro'!$Q$5:$Q$1004,TRUE,'Registro'!$F$5:$F$1004,"Revisado y grabado",'Registro'!$B$5:$B$1004,$A7)</f>
        <v/>
      </c>
      <c r="Q7" s="4">
        <f>IF(G7=0,"sin datos",P7/G7)</f>
        <v/>
      </c>
      <c r="R7">
        <f>COUNTIFS('Registro'!$R$5:$R$1004,TRUE,'Registro'!$B$5:$B$1004,$A7)</f>
        <v/>
      </c>
    </row>
    <row r="8">
      <c r="A8" t="inlineStr">
        <is>
          <t>Hoja de cálculo por correo</t>
        </is>
      </c>
      <c r="B8">
        <f>COUNTIF('Registro'!$B$5:$B$1004,$A8)</f>
        <v/>
      </c>
      <c r="C8">
        <f>COUNTIFS('Registro'!$E$5:$E$1004,"No es un pedido",'Registro'!$B$5:$B$1004,$A8)</f>
        <v/>
      </c>
      <c r="D8">
        <f>COUNTIFS('Registro'!$L$5:$L$1004,TRUE,'Registro'!$B$5:$B$1004,$A8)</f>
        <v/>
      </c>
      <c r="E8">
        <f>COUNTIFS('Registro'!$M$5:$M$1004,TRUE,'Registro'!$B$5:$B$1004,$A8)</f>
        <v/>
      </c>
      <c r="F8" s="4">
        <f>IF(D8=0,"sin pedidos",E8/D8)</f>
        <v/>
      </c>
      <c r="G8">
        <f>COUNTIFS('Registro'!$L$5:$L$1004,TRUE,'Registro'!$F$5:$F$1004,"Revisado y grabado",'Registro'!$B$5:$B$1004,$A8)</f>
        <v/>
      </c>
      <c r="H8">
        <f>COUNTIFS('Registro'!$L$5:$L$1004,TRUE,'Registro'!$F$5:$F$1004,"En espera",'Registro'!$B$5:$B$1004,$A8)</f>
        <v/>
      </c>
      <c r="I8">
        <f>COUNTIFS('Registro'!$L$5:$L$1004,TRUE,'Registro'!$F$5:$F$1004,"No grabado",'Registro'!$B$5:$B$1004,$A8)</f>
        <v/>
      </c>
      <c r="J8" s="4">
        <f>IF(D8=0,"sin pedidos",(G8+H8+I8)/D8)</f>
        <v/>
      </c>
      <c r="K8" s="5">
        <f t="array" ref="K8">IFERROR(ROUND(MEDIAN(IF(('Registro'!$B$5:$B$1004=$A8)*'Registro'!$M$5:$M$1004*'Registro'!$P$5:$P$1004,('Registro'!$H$5:$H$1004-'Registro'!$A$5:$A$1004)*1440)),1),"sin datos")</f>
        <v/>
      </c>
      <c r="L8" s="5">
        <f t="array" ref="L8">IFERROR(ROUND(MEDIAN(IF(('Registro'!$B$5:$B$1004=$A8)*('Registro'!$F$5:$F$1004="Revisado y grabado")*'Registro'!$O$5:$O$1004*'Registro'!$P$5:$P$1004,('Registro'!$H$5:$H$1004-'Registro'!$A$5:$A$1004)*1440)),1),"sin datos")</f>
        <v/>
      </c>
      <c r="M8" s="5">
        <f>IF(G8+H8+I8=0,"sin datos",SUMIFS('Registro'!$I$5:$I$1004,'Registro'!$N$5:$N$1004,TRUE,'Registro'!$B$5:$B$1004,$A8)/(G8+H8+I8))</f>
        <v/>
      </c>
      <c r="N8">
        <f>COUNTIFS('Registro'!$M$5:$M$1004,TRUE,'Registro'!$Q$5:$Q$1004,TRUE,'Registro'!$B$5:$B$1004,$A8)</f>
        <v/>
      </c>
      <c r="O8" s="4">
        <f>IF(E8=0,"sin datos",N8/E8)</f>
        <v/>
      </c>
      <c r="P8">
        <f>COUNTIFS('Registro'!$Q$5:$Q$1004,TRUE,'Registro'!$F$5:$F$1004,"Revisado y grabado",'Registro'!$B$5:$B$1004,$A8)</f>
        <v/>
      </c>
      <c r="Q8" s="4">
        <f>IF(G8=0,"sin datos",P8/G8)</f>
        <v/>
      </c>
      <c r="R8">
        <f>COUNTIFS('Registro'!$R$5:$R$1004,TRUE,'Registro'!$B$5:$B$1004,$A8)</f>
        <v/>
      </c>
    </row>
    <row r="9">
      <c r="A9" t="inlineStr">
        <is>
          <t>Texto del correo</t>
        </is>
      </c>
      <c r="B9">
        <f>COUNTIF('Registro'!$B$5:$B$1004,$A9)</f>
        <v/>
      </c>
      <c r="C9">
        <f>COUNTIFS('Registro'!$E$5:$E$1004,"No es un pedido",'Registro'!$B$5:$B$1004,$A9)</f>
        <v/>
      </c>
      <c r="D9">
        <f>COUNTIFS('Registro'!$L$5:$L$1004,TRUE,'Registro'!$B$5:$B$1004,$A9)</f>
        <v/>
      </c>
      <c r="E9">
        <f>COUNTIFS('Registro'!$M$5:$M$1004,TRUE,'Registro'!$B$5:$B$1004,$A9)</f>
        <v/>
      </c>
      <c r="F9" s="4">
        <f>IF(D9=0,"sin pedidos",E9/D9)</f>
        <v/>
      </c>
      <c r="G9">
        <f>COUNTIFS('Registro'!$L$5:$L$1004,TRUE,'Registro'!$F$5:$F$1004,"Revisado y grabado",'Registro'!$B$5:$B$1004,$A9)</f>
        <v/>
      </c>
      <c r="H9">
        <f>COUNTIFS('Registro'!$L$5:$L$1004,TRUE,'Registro'!$F$5:$F$1004,"En espera",'Registro'!$B$5:$B$1004,$A9)</f>
        <v/>
      </c>
      <c r="I9">
        <f>COUNTIFS('Registro'!$L$5:$L$1004,TRUE,'Registro'!$F$5:$F$1004,"No grabado",'Registro'!$B$5:$B$1004,$A9)</f>
        <v/>
      </c>
      <c r="J9" s="4">
        <f>IF(D9=0,"sin pedidos",(G9+H9+I9)/D9)</f>
        <v/>
      </c>
      <c r="K9" s="5">
        <f t="array" ref="K9">IFERROR(ROUND(MEDIAN(IF(('Registro'!$B$5:$B$1004=$A9)*'Registro'!$M$5:$M$1004*'Registro'!$P$5:$P$1004,('Registro'!$H$5:$H$1004-'Registro'!$A$5:$A$1004)*1440)),1),"sin datos")</f>
        <v/>
      </c>
      <c r="L9" s="5">
        <f t="array" ref="L9">IFERROR(ROUND(MEDIAN(IF(('Registro'!$B$5:$B$1004=$A9)*('Registro'!$F$5:$F$1004="Revisado y grabado")*'Registro'!$O$5:$O$1004*'Registro'!$P$5:$P$1004,('Registro'!$H$5:$H$1004-'Registro'!$A$5:$A$1004)*1440)),1),"sin datos")</f>
        <v/>
      </c>
      <c r="M9" s="5">
        <f>IF(G9+H9+I9=0,"sin datos",SUMIFS('Registro'!$I$5:$I$1004,'Registro'!$N$5:$N$1004,TRUE,'Registro'!$B$5:$B$1004,$A9)/(G9+H9+I9))</f>
        <v/>
      </c>
      <c r="N9">
        <f>COUNTIFS('Registro'!$M$5:$M$1004,TRUE,'Registro'!$Q$5:$Q$1004,TRUE,'Registro'!$B$5:$B$1004,$A9)</f>
        <v/>
      </c>
      <c r="O9" s="4">
        <f>IF(E9=0,"sin datos",N9/E9)</f>
        <v/>
      </c>
      <c r="P9">
        <f>COUNTIFS('Registro'!$Q$5:$Q$1004,TRUE,'Registro'!$F$5:$F$1004,"Revisado y grabado",'Registro'!$B$5:$B$1004,$A9)</f>
        <v/>
      </c>
      <c r="Q9" s="4">
        <f>IF(G9=0,"sin datos",P9/G9)</f>
        <v/>
      </c>
      <c r="R9">
        <f>COUNTIFS('Registro'!$R$5:$R$1004,TRUE,'Registro'!$B$5:$B$1004,$A9)</f>
        <v/>
      </c>
    </row>
    <row r="10">
      <c r="A10" t="inlineStr">
        <is>
          <t>Escaneo o fax</t>
        </is>
      </c>
      <c r="B10">
        <f>COUNTIF('Registro'!$B$5:$B$1004,$A10)</f>
        <v/>
      </c>
      <c r="C10">
        <f>COUNTIFS('Registro'!$E$5:$E$1004,"No es un pedido",'Registro'!$B$5:$B$1004,$A10)</f>
        <v/>
      </c>
      <c r="D10">
        <f>COUNTIFS('Registro'!$L$5:$L$1004,TRUE,'Registro'!$B$5:$B$1004,$A10)</f>
        <v/>
      </c>
      <c r="E10">
        <f>COUNTIFS('Registro'!$M$5:$M$1004,TRUE,'Registro'!$B$5:$B$1004,$A10)</f>
        <v/>
      </c>
      <c r="F10" s="4">
        <f>IF(D10=0,"sin pedidos",E10/D10)</f>
        <v/>
      </c>
      <c r="G10">
        <f>COUNTIFS('Registro'!$L$5:$L$1004,TRUE,'Registro'!$F$5:$F$1004,"Revisado y grabado",'Registro'!$B$5:$B$1004,$A10)</f>
        <v/>
      </c>
      <c r="H10">
        <f>COUNTIFS('Registro'!$L$5:$L$1004,TRUE,'Registro'!$F$5:$F$1004,"En espera",'Registro'!$B$5:$B$1004,$A10)</f>
        <v/>
      </c>
      <c r="I10">
        <f>COUNTIFS('Registro'!$L$5:$L$1004,TRUE,'Registro'!$F$5:$F$1004,"No grabado",'Registro'!$B$5:$B$1004,$A10)</f>
        <v/>
      </c>
      <c r="J10" s="4">
        <f>IF(D10=0,"sin pedidos",(G10+H10+I10)/D10)</f>
        <v/>
      </c>
      <c r="K10" s="5">
        <f t="array" ref="K10">IFERROR(ROUND(MEDIAN(IF(('Registro'!$B$5:$B$1004=$A10)*'Registro'!$M$5:$M$1004*'Registro'!$P$5:$P$1004,('Registro'!$H$5:$H$1004-'Registro'!$A$5:$A$1004)*1440)),1),"sin datos")</f>
        <v/>
      </c>
      <c r="L10" s="5">
        <f t="array" ref="L10">IFERROR(ROUND(MEDIAN(IF(('Registro'!$B$5:$B$1004=$A10)*('Registro'!$F$5:$F$1004="Revisado y grabado")*'Registro'!$O$5:$O$1004*'Registro'!$P$5:$P$1004,('Registro'!$H$5:$H$1004-'Registro'!$A$5:$A$1004)*1440)),1),"sin datos")</f>
        <v/>
      </c>
      <c r="M10" s="5">
        <f>IF(G10+H10+I10=0,"sin datos",SUMIFS('Registro'!$I$5:$I$1004,'Registro'!$N$5:$N$1004,TRUE,'Registro'!$B$5:$B$1004,$A10)/(G10+H10+I10))</f>
        <v/>
      </c>
      <c r="N10">
        <f>COUNTIFS('Registro'!$M$5:$M$1004,TRUE,'Registro'!$Q$5:$Q$1004,TRUE,'Registro'!$B$5:$B$1004,$A10)</f>
        <v/>
      </c>
      <c r="O10" s="4">
        <f>IF(E10=0,"sin datos",N10/E10)</f>
        <v/>
      </c>
      <c r="P10">
        <f>COUNTIFS('Registro'!$Q$5:$Q$1004,TRUE,'Registro'!$F$5:$F$1004,"Revisado y grabado",'Registro'!$B$5:$B$1004,$A10)</f>
        <v/>
      </c>
      <c r="Q10" s="4">
        <f>IF(G10=0,"sin datos",P10/G10)</f>
        <v/>
      </c>
      <c r="R10">
        <f>COUNTIFS('Registro'!$R$5:$R$1004,TRUE,'Registro'!$B$5:$B$1004,$A10)</f>
        <v/>
      </c>
    </row>
    <row r="11">
      <c r="A11" t="inlineStr">
        <is>
          <t>WhatsApp o mensajería</t>
        </is>
      </c>
      <c r="B11">
        <f>COUNTIF('Registro'!$B$5:$B$1004,$A11)</f>
        <v/>
      </c>
      <c r="C11">
        <f>COUNTIFS('Registro'!$E$5:$E$1004,"No es un pedido",'Registro'!$B$5:$B$1004,$A11)</f>
        <v/>
      </c>
      <c r="D11">
        <f>COUNTIFS('Registro'!$L$5:$L$1004,TRUE,'Registro'!$B$5:$B$1004,$A11)</f>
        <v/>
      </c>
      <c r="E11">
        <f>COUNTIFS('Registro'!$M$5:$M$1004,TRUE,'Registro'!$B$5:$B$1004,$A11)</f>
        <v/>
      </c>
      <c r="F11" s="4">
        <f>IF(D11=0,"sin pedidos",E11/D11)</f>
        <v/>
      </c>
      <c r="G11">
        <f>COUNTIFS('Registro'!$L$5:$L$1004,TRUE,'Registro'!$F$5:$F$1004,"Revisado y grabado",'Registro'!$B$5:$B$1004,$A11)</f>
        <v/>
      </c>
      <c r="H11">
        <f>COUNTIFS('Registro'!$L$5:$L$1004,TRUE,'Registro'!$F$5:$F$1004,"En espera",'Registro'!$B$5:$B$1004,$A11)</f>
        <v/>
      </c>
      <c r="I11">
        <f>COUNTIFS('Registro'!$L$5:$L$1004,TRUE,'Registro'!$F$5:$F$1004,"No grabado",'Registro'!$B$5:$B$1004,$A11)</f>
        <v/>
      </c>
      <c r="J11" s="4">
        <f>IF(D11=0,"sin pedidos",(G11+H11+I11)/D11)</f>
        <v/>
      </c>
      <c r="K11" s="5">
        <f t="array" ref="K11">IFERROR(ROUND(MEDIAN(IF(('Registro'!$B$5:$B$1004=$A11)*'Registro'!$M$5:$M$1004*'Registro'!$P$5:$P$1004,('Registro'!$H$5:$H$1004-'Registro'!$A$5:$A$1004)*1440)),1),"sin datos")</f>
        <v/>
      </c>
      <c r="L11" s="5">
        <f t="array" ref="L11">IFERROR(ROUND(MEDIAN(IF(('Registro'!$B$5:$B$1004=$A11)*('Registro'!$F$5:$F$1004="Revisado y grabado")*'Registro'!$O$5:$O$1004*'Registro'!$P$5:$P$1004,('Registro'!$H$5:$H$1004-'Registro'!$A$5:$A$1004)*1440)),1),"sin datos")</f>
        <v/>
      </c>
      <c r="M11" s="5">
        <f>IF(G11+H11+I11=0,"sin datos",SUMIFS('Registro'!$I$5:$I$1004,'Registro'!$N$5:$N$1004,TRUE,'Registro'!$B$5:$B$1004,$A11)/(G11+H11+I11))</f>
        <v/>
      </c>
      <c r="N11">
        <f>COUNTIFS('Registro'!$M$5:$M$1004,TRUE,'Registro'!$Q$5:$Q$1004,TRUE,'Registro'!$B$5:$B$1004,$A11)</f>
        <v/>
      </c>
      <c r="O11" s="4">
        <f>IF(E11=0,"sin datos",N11/E11)</f>
        <v/>
      </c>
      <c r="P11">
        <f>COUNTIFS('Registro'!$Q$5:$Q$1004,TRUE,'Registro'!$F$5:$F$1004,"Revisado y grabado",'Registro'!$B$5:$B$1004,$A11)</f>
        <v/>
      </c>
      <c r="Q11" s="4">
        <f>IF(G11=0,"sin datos",P11/G11)</f>
        <v/>
      </c>
      <c r="R11">
        <f>COUNTIFS('Registro'!$R$5:$R$1004,TRUE,'Registro'!$B$5:$B$1004,$A11)</f>
        <v/>
      </c>
    </row>
    <row r="12">
      <c r="A12" t="inlineStr">
        <is>
          <t>Teléfono</t>
        </is>
      </c>
      <c r="B12">
        <f>COUNTIF('Registro'!$B$5:$B$1004,$A12)</f>
        <v/>
      </c>
      <c r="C12">
        <f>COUNTIFS('Registro'!$E$5:$E$1004,"No es un pedido",'Registro'!$B$5:$B$1004,$A12)</f>
        <v/>
      </c>
      <c r="D12">
        <f>COUNTIFS('Registro'!$L$5:$L$1004,TRUE,'Registro'!$B$5:$B$1004,$A12)</f>
        <v/>
      </c>
      <c r="E12">
        <f>COUNTIFS('Registro'!$M$5:$M$1004,TRUE,'Registro'!$B$5:$B$1004,$A12)</f>
        <v/>
      </c>
      <c r="F12" s="4">
        <f>IF(D12=0,"sin pedidos",E12/D12)</f>
        <v/>
      </c>
      <c r="G12">
        <f>COUNTIFS('Registro'!$L$5:$L$1004,TRUE,'Registro'!$F$5:$F$1004,"Revisado y grabado",'Registro'!$B$5:$B$1004,$A12)</f>
        <v/>
      </c>
      <c r="H12">
        <f>COUNTIFS('Registro'!$L$5:$L$1004,TRUE,'Registro'!$F$5:$F$1004,"En espera",'Registro'!$B$5:$B$1004,$A12)</f>
        <v/>
      </c>
      <c r="I12">
        <f>COUNTIFS('Registro'!$L$5:$L$1004,TRUE,'Registro'!$F$5:$F$1004,"No grabado",'Registro'!$B$5:$B$1004,$A12)</f>
        <v/>
      </c>
      <c r="J12" s="4">
        <f>IF(D12=0,"sin pedidos",(G12+H12+I12)/D12)</f>
        <v/>
      </c>
      <c r="K12" s="5">
        <f t="array" ref="K12">IFERROR(ROUND(MEDIAN(IF(('Registro'!$B$5:$B$1004=$A12)*'Registro'!$M$5:$M$1004*'Registro'!$P$5:$P$1004,('Registro'!$H$5:$H$1004-'Registro'!$A$5:$A$1004)*1440)),1),"sin datos")</f>
        <v/>
      </c>
      <c r="L12" s="5">
        <f t="array" ref="L12">IFERROR(ROUND(MEDIAN(IF(('Registro'!$B$5:$B$1004=$A12)*('Registro'!$F$5:$F$1004="Revisado y grabado")*'Registro'!$O$5:$O$1004*'Registro'!$P$5:$P$1004,('Registro'!$H$5:$H$1004-'Registro'!$A$5:$A$1004)*1440)),1),"sin datos")</f>
        <v/>
      </c>
      <c r="M12" s="5">
        <f>IF(G12+H12+I12=0,"sin datos",SUMIFS('Registro'!$I$5:$I$1004,'Registro'!$N$5:$N$1004,TRUE,'Registro'!$B$5:$B$1004,$A12)/(G12+H12+I12))</f>
        <v/>
      </c>
      <c r="N12">
        <f>COUNTIFS('Registro'!$M$5:$M$1004,TRUE,'Registro'!$Q$5:$Q$1004,TRUE,'Registro'!$B$5:$B$1004,$A12)</f>
        <v/>
      </c>
      <c r="O12" s="4">
        <f>IF(E12=0,"sin datos",N12/E12)</f>
        <v/>
      </c>
      <c r="P12">
        <f>COUNTIFS('Registro'!$Q$5:$Q$1004,TRUE,'Registro'!$F$5:$F$1004,"Revisado y grabado",'Registro'!$B$5:$B$1004,$A12)</f>
        <v/>
      </c>
      <c r="Q12" s="4">
        <f>IF(G12=0,"sin datos",P12/G12)</f>
        <v/>
      </c>
      <c r="R12">
        <f>COUNTIFS('Registro'!$R$5:$R$1004,TRUE,'Registro'!$B$5:$B$1004,$A12)</f>
        <v/>
      </c>
    </row>
    <row r="13">
      <c r="A13" t="inlineStr">
        <is>
          <t>Otro</t>
        </is>
      </c>
      <c r="B13">
        <f>COUNTIF('Registro'!$B$5:$B$1004,$A13)</f>
        <v/>
      </c>
      <c r="C13">
        <f>COUNTIFS('Registro'!$E$5:$E$1004,"No es un pedido",'Registro'!$B$5:$B$1004,$A13)</f>
        <v/>
      </c>
      <c r="D13">
        <f>COUNTIFS('Registro'!$L$5:$L$1004,TRUE,'Registro'!$B$5:$B$1004,$A13)</f>
        <v/>
      </c>
      <c r="E13">
        <f>COUNTIFS('Registro'!$M$5:$M$1004,TRUE,'Registro'!$B$5:$B$1004,$A13)</f>
        <v/>
      </c>
      <c r="F13" s="4">
        <f>IF(D13=0,"sin pedidos",E13/D13)</f>
        <v/>
      </c>
      <c r="G13">
        <f>COUNTIFS('Registro'!$L$5:$L$1004,TRUE,'Registro'!$F$5:$F$1004,"Revisado y grabado",'Registro'!$B$5:$B$1004,$A13)</f>
        <v/>
      </c>
      <c r="H13">
        <f>COUNTIFS('Registro'!$L$5:$L$1004,TRUE,'Registro'!$F$5:$F$1004,"En espera",'Registro'!$B$5:$B$1004,$A13)</f>
        <v/>
      </c>
      <c r="I13">
        <f>COUNTIFS('Registro'!$L$5:$L$1004,TRUE,'Registro'!$F$5:$F$1004,"No grabado",'Registro'!$B$5:$B$1004,$A13)</f>
        <v/>
      </c>
      <c r="J13" s="4">
        <f>IF(D13=0,"sin pedidos",(G13+H13+I13)/D13)</f>
        <v/>
      </c>
      <c r="K13" s="5">
        <f t="array" ref="K13">IFERROR(ROUND(MEDIAN(IF(('Registro'!$B$5:$B$1004=$A13)*'Registro'!$M$5:$M$1004*'Registro'!$P$5:$P$1004,('Registro'!$H$5:$H$1004-'Registro'!$A$5:$A$1004)*1440)),1),"sin datos")</f>
        <v/>
      </c>
      <c r="L13" s="5">
        <f t="array" ref="L13">IFERROR(ROUND(MEDIAN(IF(('Registro'!$B$5:$B$1004=$A13)*('Registro'!$F$5:$F$1004="Revisado y grabado")*'Registro'!$O$5:$O$1004*'Registro'!$P$5:$P$1004,('Registro'!$H$5:$H$1004-'Registro'!$A$5:$A$1004)*1440)),1),"sin datos")</f>
        <v/>
      </c>
      <c r="M13" s="5">
        <f>IF(G13+H13+I13=0,"sin datos",SUMIFS('Registro'!$I$5:$I$1004,'Registro'!$N$5:$N$1004,TRUE,'Registro'!$B$5:$B$1004,$A13)/(G13+H13+I13))</f>
        <v/>
      </c>
      <c r="N13">
        <f>COUNTIFS('Registro'!$M$5:$M$1004,TRUE,'Registro'!$Q$5:$Q$1004,TRUE,'Registro'!$B$5:$B$1004,$A13)</f>
        <v/>
      </c>
      <c r="O13" s="4">
        <f>IF(E13=0,"sin datos",N13/E13)</f>
        <v/>
      </c>
      <c r="P13">
        <f>COUNTIFS('Registro'!$Q$5:$Q$1004,TRUE,'Registro'!$F$5:$F$1004,"Revisado y grabado",'Registro'!$B$5:$B$1004,$A13)</f>
        <v/>
      </c>
      <c r="Q13" s="4">
        <f>IF(G13=0,"sin datos",P13/G13)</f>
        <v/>
      </c>
      <c r="R13">
        <f>COUNTIFS('Registro'!$R$5:$R$1004,TRUE,'Registro'!$B$5:$B$1004,$A13)</f>
        <v/>
      </c>
    </row>
    <row r="14">
      <c r="A14" s="6" t="inlineStr">
        <is>
          <t>Todos los canales</t>
        </is>
      </c>
      <c r="B14" s="6">
        <f>COUNTIF('Registro'!$S$5:$S$1004,TRUE)</f>
        <v/>
      </c>
      <c r="C14" s="6">
        <f>COUNTIFS('Registro'!$E$5:$E$1004,"No es un pedido")</f>
        <v/>
      </c>
      <c r="D14" s="6">
        <f>COUNTIFS('Registro'!$L$5:$L$1004,TRUE)</f>
        <v/>
      </c>
      <c r="E14" s="6">
        <f>COUNTIFS('Registro'!$M$5:$M$1004,TRUE)</f>
        <v/>
      </c>
      <c r="F14" s="7">
        <f>IF(D14=0,"sin pedidos",E14/D14)</f>
        <v/>
      </c>
      <c r="G14" s="6">
        <f>COUNTIFS('Registro'!$L$5:$L$1004,TRUE,'Registro'!$F$5:$F$1004,"Revisado y grabado")</f>
        <v/>
      </c>
      <c r="H14" s="6">
        <f>COUNTIFS('Registro'!$L$5:$L$1004,TRUE,'Registro'!$F$5:$F$1004,"En espera")</f>
        <v/>
      </c>
      <c r="I14" s="6">
        <f>COUNTIFS('Registro'!$L$5:$L$1004,TRUE,'Registro'!$F$5:$F$1004,"No grabado")</f>
        <v/>
      </c>
      <c r="J14" s="7">
        <f>IF(D14=0,"sin pedidos",(G14+H14+I14)/D14)</f>
        <v/>
      </c>
      <c r="K14" s="8">
        <f t="array" ref="K14">IFERROR(ROUND(MEDIAN(IF('Registro'!$M$5:$M$1004*'Registro'!$P$5:$P$1004,('Registro'!$H$5:$H$1004-'Registro'!$A$5:$A$1004)*1440)),1),"sin datos")</f>
        <v/>
      </c>
      <c r="L14" s="8">
        <f t="array" ref="L14">IFERROR(ROUND(MEDIAN(IF(('Registro'!$F$5:$F$1004="Revisado y grabado")*'Registro'!$O$5:$O$1004*'Registro'!$P$5:$P$1004,('Registro'!$H$5:$H$1004-'Registro'!$A$5:$A$1004)*1440)),1),"sin datos")</f>
        <v/>
      </c>
      <c r="M14" s="8">
        <f>IF(G14+H14+I14=0,"sin datos",SUMIFS('Registro'!$I$5:$I$1004,'Registro'!$N$5:$N$1004,TRUE)/(G14+H14+I14))</f>
        <v/>
      </c>
      <c r="N14" s="6">
        <f>COUNTIFS('Registro'!$M$5:$M$1004,TRUE,'Registro'!$Q$5:$Q$1004,TRUE)</f>
        <v/>
      </c>
      <c r="O14" s="7">
        <f>IF(E14=0,"sin datos",N14/E14)</f>
        <v/>
      </c>
      <c r="P14" s="6">
        <f>COUNTIFS('Registro'!$Q$5:$Q$1004,TRUE,'Registro'!$F$5:$F$1004,"Revisado y grabado")</f>
        <v/>
      </c>
      <c r="Q14" s="7">
        <f>IF(G14=0,"sin datos",P14/G14)</f>
        <v/>
      </c>
      <c r="R14" s="6">
        <f>COUNTIFS('Registro'!$R$5:$R$1004,TRUE)</f>
        <v/>
      </c>
    </row>
    <row r="17">
      <c r="A17" s="9" t="inlineStr">
        <is>
          <t>Pedidos retenidos por la primera comprobación fallida</t>
        </is>
      </c>
    </row>
    <row r="18">
      <c r="A18" s="10" t="inlineStr">
        <is>
          <t>Comprobación</t>
        </is>
      </c>
      <c r="B18" s="10" t="inlineStr">
        <is>
          <t>Pedidos retenidos</t>
        </is>
      </c>
      <c r="C18" s="10" t="inlineStr">
        <is>
          <t>Parte de los retenidos</t>
        </is>
      </c>
    </row>
    <row r="19">
      <c r="A19" t="inlineStr">
        <is>
          <t>Cliente</t>
        </is>
      </c>
      <c r="B19">
        <f>COUNTIFS('Registro'!$N$5:$N$1004,TRUE,'Registro'!$G$5:$G$1004,$A19)</f>
        <v/>
      </c>
      <c r="C19" s="4">
        <f>IF(COUNTIF('Registro'!$N$5:$N$1004,TRUE)=0,"sin datos",B19/COUNTIF('Registro'!$N$5:$N$1004,TRUE))</f>
        <v/>
      </c>
    </row>
    <row r="20">
      <c r="A20" t="inlineStr">
        <is>
          <t>Dirección de entrega</t>
        </is>
      </c>
      <c r="B20">
        <f>COUNTIFS('Registro'!$N$5:$N$1004,TRUE,'Registro'!$G$5:$G$1004,$A20)</f>
        <v/>
      </c>
      <c r="C20" s="4">
        <f>IF(COUNTIF('Registro'!$N$5:$N$1004,TRUE)=0,"sin datos",B20/COUNTIF('Registro'!$N$5:$N$1004,TRUE))</f>
        <v/>
      </c>
    </row>
    <row r="21">
      <c r="A21" t="inlineStr">
        <is>
          <t>Artículo</t>
        </is>
      </c>
      <c r="B21">
        <f>COUNTIFS('Registro'!$N$5:$N$1004,TRUE,'Registro'!$G$5:$G$1004,$A21)</f>
        <v/>
      </c>
      <c r="C21" s="4">
        <f>IF(COUNTIF('Registro'!$N$5:$N$1004,TRUE)=0,"sin datos",B21/COUNTIF('Registro'!$N$5:$N$1004,TRUE))</f>
        <v/>
      </c>
    </row>
    <row r="22">
      <c r="A22" t="inlineStr">
        <is>
          <t>Unidad o formato</t>
        </is>
      </c>
      <c r="B22">
        <f>COUNTIFS('Registro'!$N$5:$N$1004,TRUE,'Registro'!$G$5:$G$1004,$A22)</f>
        <v/>
      </c>
      <c r="C22" s="4">
        <f>IF(COUNTIF('Registro'!$N$5:$N$1004,TRUE)=0,"sin datos",B22/COUNTIF('Registro'!$N$5:$N$1004,TRUE))</f>
        <v/>
      </c>
    </row>
    <row r="23">
      <c r="A23" t="inlineStr">
        <is>
          <t>Precio</t>
        </is>
      </c>
      <c r="B23">
        <f>COUNTIFS('Registro'!$N$5:$N$1004,TRUE,'Registro'!$G$5:$G$1004,$A23)</f>
        <v/>
      </c>
      <c r="C23" s="4">
        <f>IF(COUNTIF('Registro'!$N$5:$N$1004,TRUE)=0,"sin datos",B23/COUNTIF('Registro'!$N$5:$N$1004,TRUE))</f>
        <v/>
      </c>
    </row>
    <row r="24">
      <c r="A24" t="inlineStr">
        <is>
          <t>Descuento</t>
        </is>
      </c>
      <c r="B24">
        <f>COUNTIFS('Registro'!$N$5:$N$1004,TRUE,'Registro'!$G$5:$G$1004,$A24)</f>
        <v/>
      </c>
      <c r="C24" s="4">
        <f>IF(COUNTIF('Registro'!$N$5:$N$1004,TRUE)=0,"sin datos",B24/COUNTIF('Registro'!$N$5:$N$1004,TRUE))</f>
        <v/>
      </c>
    </row>
    <row r="25">
      <c r="A25" t="inlineStr">
        <is>
          <t>Riesgo o crédito</t>
        </is>
      </c>
      <c r="B25">
        <f>COUNTIFS('Registro'!$N$5:$N$1004,TRUE,'Registro'!$G$5:$G$1004,$A25)</f>
        <v/>
      </c>
      <c r="C25" s="4">
        <f>IF(COUNTIF('Registro'!$N$5:$N$1004,TRUE)=0,"sin datos",B25/COUNTIF('Registro'!$N$5:$N$1004,TRUE))</f>
        <v/>
      </c>
    </row>
    <row r="26">
      <c r="A26" t="inlineStr">
        <is>
          <t>Fecha</t>
        </is>
      </c>
      <c r="B26">
        <f>COUNTIFS('Registro'!$N$5:$N$1004,TRUE,'Registro'!$G$5:$G$1004,$A26)</f>
        <v/>
      </c>
      <c r="C26" s="4">
        <f>IF(COUNTIF('Registro'!$N$5:$N$1004,TRUE)=0,"sin datos",B26/COUNTIF('Registro'!$N$5:$N$1004,TRUE))</f>
        <v/>
      </c>
    </row>
    <row r="27">
      <c r="A27" t="inlineStr">
        <is>
          <t>Pedido repetido</t>
        </is>
      </c>
      <c r="B27">
        <f>COUNTIFS('Registro'!$N$5:$N$1004,TRUE,'Registro'!$G$5:$G$1004,$A27)</f>
        <v/>
      </c>
      <c r="C27" s="4">
        <f>IF(COUNTIF('Registro'!$N$5:$N$1004,TRUE)=0,"sin datos",B27/COUNTIF('Registro'!$N$5:$N$1004,TRUE))</f>
        <v/>
      </c>
    </row>
    <row r="28">
      <c r="A28" t="inlineStr">
        <is>
          <t>Cantidad</t>
        </is>
      </c>
      <c r="B28">
        <f>COUNTIFS('Registro'!$N$5:$N$1004,TRUE,'Registro'!$G$5:$G$1004,$A28)</f>
        <v/>
      </c>
      <c r="C28" s="4">
        <f>IF(COUNTIF('Registro'!$N$5:$N$1004,TRUE)=0,"sin datos",B28/COUNTIF('Registro'!$N$5:$N$1004,TRUE))</f>
        <v/>
      </c>
    </row>
    <row r="29">
      <c r="A29" t="inlineStr">
        <is>
          <t>Ilegible</t>
        </is>
      </c>
      <c r="B29">
        <f>COUNTIFS('Registro'!$N$5:$N$1004,TRUE,'Registro'!$G$5:$G$1004,$A29)</f>
        <v/>
      </c>
      <c r="C29" s="4">
        <f>IF(COUNTIF('Registro'!$N$5:$N$1004,TRUE)=0,"sin datos",B29/COUNTIF('Registro'!$N$5:$N$1004,TRUE))</f>
        <v/>
      </c>
    </row>
    <row r="30">
      <c r="A30" t="inlineStr">
        <is>
          <t>Otro</t>
        </is>
      </c>
      <c r="B30">
        <f>COUNTIFS('Registro'!$N$5:$N$1004,TRUE,'Registro'!$G$5:$G$1004,$A30)</f>
        <v/>
      </c>
      <c r="C30" s="4">
        <f>IF(COUNTIF('Registro'!$N$5:$N$1004,TRUE)=0,"sin datos",B30/COUNTIF('Registro'!$N$5:$N$1004,TRUE))</f>
        <v/>
      </c>
    </row>
    <row r="31">
      <c r="A31" t="inlineStr">
        <is>
          <t>(sin indicar)</t>
        </is>
      </c>
      <c r="B31">
        <f>COUNTIFS('Registro'!$N$5:$N$1004,TRUE,'Registro'!$G$5:$G$1004,"")</f>
        <v/>
      </c>
      <c r="C31" s="4">
        <f>IF(COUNTIF('Registro'!$N$5:$N$1004,TRUE)=0,"sin datos",B31/COUNTIF('Registro'!$N$5:$N$1004,TRUE))</f>
        <v/>
      </c>
    </row>
  </sheetData>
  <conditionalFormatting sqref="R5:R14">
    <cfRule type="expression" priority="1" dxfId="0">
      <formula>R5&gt;0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10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22" customWidth="1" min="3" max="3"/>
    <col width="16" customWidth="1" min="4" max="4"/>
    <col width="15" customWidth="1" min="5" max="5"/>
    <col width="20" customWidth="1" min="6" max="6"/>
    <col width="20" customWidth="1" min="7" max="7"/>
    <col width="18" customWidth="1" min="8" max="8"/>
    <col width="10" customWidth="1" min="9" max="9"/>
    <col width="12" customWidth="1" min="10" max="10"/>
    <col width="28" customWidth="1" min="11" max="11"/>
    <col width="11" customWidth="1" min="12" max="12"/>
    <col width="11" customWidth="1" min="13" max="13"/>
    <col width="9" customWidth="1" min="14" max="14"/>
    <col width="9" customWidth="1" min="15" max="15"/>
    <col width="9" customWidth="1" min="16" max="16"/>
    <col width="10" customWidth="1" min="17" max="17"/>
    <col width="10" customWidth="1" min="18" max="18"/>
    <col width="10" customWidth="1" min="19" max="19"/>
  </cols>
  <sheetData>
    <row r="1">
      <c r="A1" s="1" t="inlineStr">
        <is>
          <t>Registro de pedidos recibidos</t>
        </is>
      </c>
    </row>
    <row r="2">
      <c r="A2" s="2" t="inlineStr">
        <is>
          <t>Las celdas amarillas son suyas. Una fila por mensaje que llegó a administración de ventas: un fichero EDI, un pedido del portal, un correo. Las columnas grises se calculan solas.</t>
        </is>
      </c>
    </row>
    <row r="4" ht="48" customHeight="1">
      <c r="A4" s="3" t="inlineStr">
        <is>
          <t>Recibido (fecha y hora)</t>
        </is>
      </c>
      <c r="B4" s="3" t="inlineStr">
        <is>
          <t>Canal</t>
        </is>
      </c>
      <c r="C4" s="3" t="inlineStr">
        <is>
          <t>Cliente</t>
        </is>
      </c>
      <c r="D4" s="3" t="inlineStr">
        <is>
          <t>N.º de pedido del cliente</t>
        </is>
      </c>
      <c r="E4" s="3" t="inlineStr">
        <is>
          <t>Tipo</t>
        </is>
      </c>
      <c r="F4" s="3" t="inlineStr">
        <is>
          <t>Resultado</t>
        </is>
      </c>
      <c r="G4" s="3" t="inlineStr">
        <is>
          <t>Primera comprobación fallida</t>
        </is>
      </c>
      <c r="H4" s="3" t="inlineStr">
        <is>
          <t>Grabado en el ERP (fecha y hora)</t>
        </is>
      </c>
      <c r="I4" s="3" t="inlineStr">
        <is>
          <t>Minutos de una persona</t>
        </is>
      </c>
      <c r="J4" s="3" t="inlineStr">
        <is>
          <t>¿Corregido tras grabarlo?</t>
        </is>
      </c>
      <c r="K4" s="3" t="inlineStr">
        <is>
          <t>Nota</t>
        </is>
      </c>
      <c r="L4" s="3" t="inlineStr">
        <is>
          <t>Cuenta como pedido</t>
        </is>
      </c>
      <c r="M4" s="3" t="inlineStr">
        <is>
          <t>Sin intervención</t>
        </is>
      </c>
      <c r="N4" s="3" t="inlineStr">
        <is>
          <t>Retenido</t>
        </is>
      </c>
      <c r="O4" s="3" t="inlineStr">
        <is>
          <t>Grabado</t>
        </is>
      </c>
      <c r="P4" s="3" t="inlineStr">
        <is>
          <t>Plazo conocido</t>
        </is>
      </c>
      <c r="Q4" s="3" t="inlineStr">
        <is>
          <t>Corregido</t>
        </is>
      </c>
      <c r="R4" s="3" t="inlineStr">
        <is>
          <t>Sin resultado</t>
        </is>
      </c>
      <c r="S4" s="3" t="inlineStr">
        <is>
          <t>Registrado</t>
        </is>
      </c>
    </row>
    <row r="5">
      <c r="A5" s="11" t="n"/>
      <c r="B5" s="12" t="n"/>
      <c r="C5" s="12" t="n"/>
      <c r="D5" s="12" t="n"/>
      <c r="E5" s="12" t="n"/>
      <c r="F5" s="12" t="n"/>
      <c r="G5" s="12" t="n"/>
      <c r="H5" s="11" t="n"/>
      <c r="I5" s="12" t="n"/>
      <c r="J5" s="12" t="n"/>
      <c r="K5" s="12" t="n"/>
      <c r="L5" s="13">
        <f>OR(E5="Pedido",E5="Modificación",E5="Anulación")</f>
        <v/>
      </c>
      <c r="M5" s="13">
        <f>AND(L5,F5="Sin intervención")</f>
        <v/>
      </c>
      <c r="N5" s="13">
        <f>AND(L5,OR(F5="Revisado y grabado",F5="En espera",F5="No grabado"))</f>
        <v/>
      </c>
      <c r="O5" s="13">
        <f>AND(L5,OR(F5="Sin intervención",F5="Revisado y grabado"))</f>
        <v/>
      </c>
      <c r="P5" s="13">
        <f>AND(O5,ISNUMBER(A5),ISNUMBER(H5),N(H5)&gt;=N(A5))</f>
        <v/>
      </c>
      <c r="Q5" s="13">
        <f>AND(O5,J5="Sí")</f>
        <v/>
      </c>
      <c r="R5" s="13">
        <f>AND(S5,OR(E5="",AND(L5,F5="")))</f>
        <v/>
      </c>
      <c r="S5" s="13">
        <f>COUNTA(A5:K5)&gt;0</f>
        <v/>
      </c>
    </row>
    <row r="6">
      <c r="A6" s="11" t="n"/>
      <c r="B6" s="12" t="n"/>
      <c r="C6" s="12" t="n"/>
      <c r="D6" s="12" t="n"/>
      <c r="E6" s="12" t="n"/>
      <c r="F6" s="12" t="n"/>
      <c r="G6" s="12" t="n"/>
      <c r="H6" s="11" t="n"/>
      <c r="I6" s="12" t="n"/>
      <c r="J6" s="12" t="n"/>
      <c r="K6" s="12" t="n"/>
      <c r="L6" s="13">
        <f>OR(E6="Pedido",E6="Modificación",E6="Anulación")</f>
        <v/>
      </c>
      <c r="M6" s="13">
        <f>AND(L6,F6="Sin intervención")</f>
        <v/>
      </c>
      <c r="N6" s="13">
        <f>AND(L6,OR(F6="Revisado y grabado",F6="En espera",F6="No grabado"))</f>
        <v/>
      </c>
      <c r="O6" s="13">
        <f>AND(L6,OR(F6="Sin intervención",F6="Revisado y grabado"))</f>
        <v/>
      </c>
      <c r="P6" s="13">
        <f>AND(O6,ISNUMBER(A6),ISNUMBER(H6),N(H6)&gt;=N(A6))</f>
        <v/>
      </c>
      <c r="Q6" s="13">
        <f>AND(O6,J6="Sí")</f>
        <v/>
      </c>
      <c r="R6" s="13">
        <f>AND(S6,OR(E6="",AND(L6,F6="")))</f>
        <v/>
      </c>
      <c r="S6" s="13">
        <f>COUNTA(A6:K6)&gt;0</f>
        <v/>
      </c>
    </row>
    <row r="7">
      <c r="A7" s="11" t="n"/>
      <c r="B7" s="12" t="n"/>
      <c r="C7" s="12" t="n"/>
      <c r="D7" s="12" t="n"/>
      <c r="E7" s="12" t="n"/>
      <c r="F7" s="12" t="n"/>
      <c r="G7" s="12" t="n"/>
      <c r="H7" s="11" t="n"/>
      <c r="I7" s="12" t="n"/>
      <c r="J7" s="12" t="n"/>
      <c r="K7" s="12" t="n"/>
      <c r="L7" s="13">
        <f>OR(E7="Pedido",E7="Modificación",E7="Anulación")</f>
        <v/>
      </c>
      <c r="M7" s="13">
        <f>AND(L7,F7="Sin intervención")</f>
        <v/>
      </c>
      <c r="N7" s="13">
        <f>AND(L7,OR(F7="Revisado y grabado",F7="En espera",F7="No grabado"))</f>
        <v/>
      </c>
      <c r="O7" s="13">
        <f>AND(L7,OR(F7="Sin intervención",F7="Revisado y grabado"))</f>
        <v/>
      </c>
      <c r="P7" s="13">
        <f>AND(O7,ISNUMBER(A7),ISNUMBER(H7),N(H7)&gt;=N(A7))</f>
        <v/>
      </c>
      <c r="Q7" s="13">
        <f>AND(O7,J7="Sí")</f>
        <v/>
      </c>
      <c r="R7" s="13">
        <f>AND(S7,OR(E7="",AND(L7,F7="")))</f>
        <v/>
      </c>
      <c r="S7" s="13">
        <f>COUNTA(A7:K7)&gt;0</f>
        <v/>
      </c>
    </row>
    <row r="8">
      <c r="A8" s="11" t="n"/>
      <c r="B8" s="12" t="n"/>
      <c r="C8" s="12" t="n"/>
      <c r="D8" s="12" t="n"/>
      <c r="E8" s="12" t="n"/>
      <c r="F8" s="12" t="n"/>
      <c r="G8" s="12" t="n"/>
      <c r="H8" s="11" t="n"/>
      <c r="I8" s="12" t="n"/>
      <c r="J8" s="12" t="n"/>
      <c r="K8" s="12" t="n"/>
      <c r="L8" s="13">
        <f>OR(E8="Pedido",E8="Modificación",E8="Anulación")</f>
        <v/>
      </c>
      <c r="M8" s="13">
        <f>AND(L8,F8="Sin intervención")</f>
        <v/>
      </c>
      <c r="N8" s="13">
        <f>AND(L8,OR(F8="Revisado y grabado",F8="En espera",F8="No grabado"))</f>
        <v/>
      </c>
      <c r="O8" s="13">
        <f>AND(L8,OR(F8="Sin intervención",F8="Revisado y grabado"))</f>
        <v/>
      </c>
      <c r="P8" s="13">
        <f>AND(O8,ISNUMBER(A8),ISNUMBER(H8),N(H8)&gt;=N(A8))</f>
        <v/>
      </c>
      <c r="Q8" s="13">
        <f>AND(O8,J8="Sí")</f>
        <v/>
      </c>
      <c r="R8" s="13">
        <f>AND(S8,OR(E8="",AND(L8,F8="")))</f>
        <v/>
      </c>
      <c r="S8" s="13">
        <f>COUNTA(A8:K8)&gt;0</f>
        <v/>
      </c>
    </row>
    <row r="9">
      <c r="A9" s="11" t="n"/>
      <c r="B9" s="12" t="n"/>
      <c r="C9" s="12" t="n"/>
      <c r="D9" s="12" t="n"/>
      <c r="E9" s="12" t="n"/>
      <c r="F9" s="12" t="n"/>
      <c r="G9" s="12" t="n"/>
      <c r="H9" s="11" t="n"/>
      <c r="I9" s="12" t="n"/>
      <c r="J9" s="12" t="n"/>
      <c r="K9" s="12" t="n"/>
      <c r="L9" s="13">
        <f>OR(E9="Pedido",E9="Modificación",E9="Anulación")</f>
        <v/>
      </c>
      <c r="M9" s="13">
        <f>AND(L9,F9="Sin intervención")</f>
        <v/>
      </c>
      <c r="N9" s="13">
        <f>AND(L9,OR(F9="Revisado y grabado",F9="En espera",F9="No grabado"))</f>
        <v/>
      </c>
      <c r="O9" s="13">
        <f>AND(L9,OR(F9="Sin intervención",F9="Revisado y grabado"))</f>
        <v/>
      </c>
      <c r="P9" s="13">
        <f>AND(O9,ISNUMBER(A9),ISNUMBER(H9),N(H9)&gt;=N(A9))</f>
        <v/>
      </c>
      <c r="Q9" s="13">
        <f>AND(O9,J9="Sí")</f>
        <v/>
      </c>
      <c r="R9" s="13">
        <f>AND(S9,OR(E9="",AND(L9,F9="")))</f>
        <v/>
      </c>
      <c r="S9" s="13">
        <f>COUNTA(A9:K9)&gt;0</f>
        <v/>
      </c>
    </row>
    <row r="10">
      <c r="A10" s="11" t="n"/>
      <c r="B10" s="12" t="n"/>
      <c r="C10" s="12" t="n"/>
      <c r="D10" s="12" t="n"/>
      <c r="E10" s="12" t="n"/>
      <c r="F10" s="12" t="n"/>
      <c r="G10" s="12" t="n"/>
      <c r="H10" s="11" t="n"/>
      <c r="I10" s="12" t="n"/>
      <c r="J10" s="12" t="n"/>
      <c r="K10" s="12" t="n"/>
      <c r="L10" s="13">
        <f>OR(E10="Pedido",E10="Modificación",E10="Anulación")</f>
        <v/>
      </c>
      <c r="M10" s="13">
        <f>AND(L10,F10="Sin intervención")</f>
        <v/>
      </c>
      <c r="N10" s="13">
        <f>AND(L10,OR(F10="Revisado y grabado",F10="En espera",F10="No grabado"))</f>
        <v/>
      </c>
      <c r="O10" s="13">
        <f>AND(L10,OR(F10="Sin intervención",F10="Revisado y grabado"))</f>
        <v/>
      </c>
      <c r="P10" s="13">
        <f>AND(O10,ISNUMBER(A10),ISNUMBER(H10),N(H10)&gt;=N(A10))</f>
        <v/>
      </c>
      <c r="Q10" s="13">
        <f>AND(O10,J10="Sí")</f>
        <v/>
      </c>
      <c r="R10" s="13">
        <f>AND(S10,OR(E10="",AND(L10,F10="")))</f>
        <v/>
      </c>
      <c r="S10" s="13">
        <f>COUNTA(A10:K10)&gt;0</f>
        <v/>
      </c>
    </row>
    <row r="11">
      <c r="A11" s="11" t="n"/>
      <c r="B11" s="12" t="n"/>
      <c r="C11" s="12" t="n"/>
      <c r="D11" s="12" t="n"/>
      <c r="E11" s="12" t="n"/>
      <c r="F11" s="12" t="n"/>
      <c r="G11" s="12" t="n"/>
      <c r="H11" s="11" t="n"/>
      <c r="I11" s="12" t="n"/>
      <c r="J11" s="12" t="n"/>
      <c r="K11" s="12" t="n"/>
      <c r="L11" s="13">
        <f>OR(E11="Pedido",E11="Modificación",E11="Anulación")</f>
        <v/>
      </c>
      <c r="M11" s="13">
        <f>AND(L11,F11="Sin intervención")</f>
        <v/>
      </c>
      <c r="N11" s="13">
        <f>AND(L11,OR(F11="Revisado y grabado",F11="En espera",F11="No grabado"))</f>
        <v/>
      </c>
      <c r="O11" s="13">
        <f>AND(L11,OR(F11="Sin intervención",F11="Revisado y grabado"))</f>
        <v/>
      </c>
      <c r="P11" s="13">
        <f>AND(O11,ISNUMBER(A11),ISNUMBER(H11),N(H11)&gt;=N(A11))</f>
        <v/>
      </c>
      <c r="Q11" s="13">
        <f>AND(O11,J11="Sí")</f>
        <v/>
      </c>
      <c r="R11" s="13">
        <f>AND(S11,OR(E11="",AND(L11,F11="")))</f>
        <v/>
      </c>
      <c r="S11" s="13">
        <f>COUNTA(A11:K11)&gt;0</f>
        <v/>
      </c>
    </row>
    <row r="12">
      <c r="A12" s="11" t="n"/>
      <c r="B12" s="12" t="n"/>
      <c r="C12" s="12" t="n"/>
      <c r="D12" s="12" t="n"/>
      <c r="E12" s="12" t="n"/>
      <c r="F12" s="12" t="n"/>
      <c r="G12" s="12" t="n"/>
      <c r="H12" s="11" t="n"/>
      <c r="I12" s="12" t="n"/>
      <c r="J12" s="12" t="n"/>
      <c r="K12" s="12" t="n"/>
      <c r="L12" s="13">
        <f>OR(E12="Pedido",E12="Modificación",E12="Anulación")</f>
        <v/>
      </c>
      <c r="M12" s="13">
        <f>AND(L12,F12="Sin intervención")</f>
        <v/>
      </c>
      <c r="N12" s="13">
        <f>AND(L12,OR(F12="Revisado y grabado",F12="En espera",F12="No grabado"))</f>
        <v/>
      </c>
      <c r="O12" s="13">
        <f>AND(L12,OR(F12="Sin intervención",F12="Revisado y grabado"))</f>
        <v/>
      </c>
      <c r="P12" s="13">
        <f>AND(O12,ISNUMBER(A12),ISNUMBER(H12),N(H12)&gt;=N(A12))</f>
        <v/>
      </c>
      <c r="Q12" s="13">
        <f>AND(O12,J12="Sí")</f>
        <v/>
      </c>
      <c r="R12" s="13">
        <f>AND(S12,OR(E12="",AND(L12,F12="")))</f>
        <v/>
      </c>
      <c r="S12" s="13">
        <f>COUNTA(A12:K12)&gt;0</f>
        <v/>
      </c>
    </row>
    <row r="13">
      <c r="A13" s="11" t="n"/>
      <c r="B13" s="12" t="n"/>
      <c r="C13" s="12" t="n"/>
      <c r="D13" s="12" t="n"/>
      <c r="E13" s="12" t="n"/>
      <c r="F13" s="12" t="n"/>
      <c r="G13" s="12" t="n"/>
      <c r="H13" s="11" t="n"/>
      <c r="I13" s="12" t="n"/>
      <c r="J13" s="12" t="n"/>
      <c r="K13" s="12" t="n"/>
      <c r="L13" s="13">
        <f>OR(E13="Pedido",E13="Modificación",E13="Anulación")</f>
        <v/>
      </c>
      <c r="M13" s="13">
        <f>AND(L13,F13="Sin intervención")</f>
        <v/>
      </c>
      <c r="N13" s="13">
        <f>AND(L13,OR(F13="Revisado y grabado",F13="En espera",F13="No grabado"))</f>
        <v/>
      </c>
      <c r="O13" s="13">
        <f>AND(L13,OR(F13="Sin intervención",F13="Revisado y grabado"))</f>
        <v/>
      </c>
      <c r="P13" s="13">
        <f>AND(O13,ISNUMBER(A13),ISNUMBER(H13),N(H13)&gt;=N(A13))</f>
        <v/>
      </c>
      <c r="Q13" s="13">
        <f>AND(O13,J13="Sí")</f>
        <v/>
      </c>
      <c r="R13" s="13">
        <f>AND(S13,OR(E13="",AND(L13,F13="")))</f>
        <v/>
      </c>
      <c r="S13" s="13">
        <f>COUNTA(A13:K13)&gt;0</f>
        <v/>
      </c>
    </row>
    <row r="14">
      <c r="A14" s="11" t="n"/>
      <c r="B14" s="12" t="n"/>
      <c r="C14" s="12" t="n"/>
      <c r="D14" s="12" t="n"/>
      <c r="E14" s="12" t="n"/>
      <c r="F14" s="12" t="n"/>
      <c r="G14" s="12" t="n"/>
      <c r="H14" s="11" t="n"/>
      <c r="I14" s="12" t="n"/>
      <c r="J14" s="12" t="n"/>
      <c r="K14" s="12" t="n"/>
      <c r="L14" s="13">
        <f>OR(E14="Pedido",E14="Modificación",E14="Anulación")</f>
        <v/>
      </c>
      <c r="M14" s="13">
        <f>AND(L14,F14="Sin intervención")</f>
        <v/>
      </c>
      <c r="N14" s="13">
        <f>AND(L14,OR(F14="Revisado y grabado",F14="En espera",F14="No grabado"))</f>
        <v/>
      </c>
      <c r="O14" s="13">
        <f>AND(L14,OR(F14="Sin intervención",F14="Revisado y grabado"))</f>
        <v/>
      </c>
      <c r="P14" s="13">
        <f>AND(O14,ISNUMBER(A14),ISNUMBER(H14),N(H14)&gt;=N(A14))</f>
        <v/>
      </c>
      <c r="Q14" s="13">
        <f>AND(O14,J14="Sí")</f>
        <v/>
      </c>
      <c r="R14" s="13">
        <f>AND(S14,OR(E14="",AND(L14,F14="")))</f>
        <v/>
      </c>
      <c r="S14" s="13">
        <f>COUNTA(A14:K14)&gt;0</f>
        <v/>
      </c>
    </row>
    <row r="15">
      <c r="A15" s="11" t="n"/>
      <c r="B15" s="12" t="n"/>
      <c r="C15" s="12" t="n"/>
      <c r="D15" s="12" t="n"/>
      <c r="E15" s="12" t="n"/>
      <c r="F15" s="12" t="n"/>
      <c r="G15" s="12" t="n"/>
      <c r="H15" s="11" t="n"/>
      <c r="I15" s="12" t="n"/>
      <c r="J15" s="12" t="n"/>
      <c r="K15" s="12" t="n"/>
      <c r="L15" s="13">
        <f>OR(E15="Pedido",E15="Modificación",E15="Anulación")</f>
        <v/>
      </c>
      <c r="M15" s="13">
        <f>AND(L15,F15="Sin intervención")</f>
        <v/>
      </c>
      <c r="N15" s="13">
        <f>AND(L15,OR(F15="Revisado y grabado",F15="En espera",F15="No grabado"))</f>
        <v/>
      </c>
      <c r="O15" s="13">
        <f>AND(L15,OR(F15="Sin intervención",F15="Revisado y grabado"))</f>
        <v/>
      </c>
      <c r="P15" s="13">
        <f>AND(O15,ISNUMBER(A15),ISNUMBER(H15),N(H15)&gt;=N(A15))</f>
        <v/>
      </c>
      <c r="Q15" s="13">
        <f>AND(O15,J15="Sí")</f>
        <v/>
      </c>
      <c r="R15" s="13">
        <f>AND(S15,OR(E15="",AND(L15,F15="")))</f>
        <v/>
      </c>
      <c r="S15" s="13">
        <f>COUNTA(A15:K15)&gt;0</f>
        <v/>
      </c>
    </row>
    <row r="16">
      <c r="A16" s="11" t="n"/>
      <c r="B16" s="12" t="n"/>
      <c r="C16" s="12" t="n"/>
      <c r="D16" s="12" t="n"/>
      <c r="E16" s="12" t="n"/>
      <c r="F16" s="12" t="n"/>
      <c r="G16" s="12" t="n"/>
      <c r="H16" s="11" t="n"/>
      <c r="I16" s="12" t="n"/>
      <c r="J16" s="12" t="n"/>
      <c r="K16" s="12" t="n"/>
      <c r="L16" s="13">
        <f>OR(E16="Pedido",E16="Modificación",E16="Anulación")</f>
        <v/>
      </c>
      <c r="M16" s="13">
        <f>AND(L16,F16="Sin intervención")</f>
        <v/>
      </c>
      <c r="N16" s="13">
        <f>AND(L16,OR(F16="Revisado y grabado",F16="En espera",F16="No grabado"))</f>
        <v/>
      </c>
      <c r="O16" s="13">
        <f>AND(L16,OR(F16="Sin intervención",F16="Revisado y grabado"))</f>
        <v/>
      </c>
      <c r="P16" s="13">
        <f>AND(O16,ISNUMBER(A16),ISNUMBER(H16),N(H16)&gt;=N(A16))</f>
        <v/>
      </c>
      <c r="Q16" s="13">
        <f>AND(O16,J16="Sí")</f>
        <v/>
      </c>
      <c r="R16" s="13">
        <f>AND(S16,OR(E16="",AND(L16,F16="")))</f>
        <v/>
      </c>
      <c r="S16" s="13">
        <f>COUNTA(A16:K16)&gt;0</f>
        <v/>
      </c>
    </row>
    <row r="17">
      <c r="A17" s="11" t="n"/>
      <c r="B17" s="12" t="n"/>
      <c r="C17" s="12" t="n"/>
      <c r="D17" s="12" t="n"/>
      <c r="E17" s="12" t="n"/>
      <c r="F17" s="12" t="n"/>
      <c r="G17" s="12" t="n"/>
      <c r="H17" s="11" t="n"/>
      <c r="I17" s="12" t="n"/>
      <c r="J17" s="12" t="n"/>
      <c r="K17" s="12" t="n"/>
      <c r="L17" s="13">
        <f>OR(E17="Pedido",E17="Modificación",E17="Anulación")</f>
        <v/>
      </c>
      <c r="M17" s="13">
        <f>AND(L17,F17="Sin intervención")</f>
        <v/>
      </c>
      <c r="N17" s="13">
        <f>AND(L17,OR(F17="Revisado y grabado",F17="En espera",F17="No grabado"))</f>
        <v/>
      </c>
      <c r="O17" s="13">
        <f>AND(L17,OR(F17="Sin intervención",F17="Revisado y grabado"))</f>
        <v/>
      </c>
      <c r="P17" s="13">
        <f>AND(O17,ISNUMBER(A17),ISNUMBER(H17),N(H17)&gt;=N(A17))</f>
        <v/>
      </c>
      <c r="Q17" s="13">
        <f>AND(O17,J17="Sí")</f>
        <v/>
      </c>
      <c r="R17" s="13">
        <f>AND(S17,OR(E17="",AND(L17,F17="")))</f>
        <v/>
      </c>
      <c r="S17" s="13">
        <f>COUNTA(A17:K17)&gt;0</f>
        <v/>
      </c>
    </row>
    <row r="18">
      <c r="A18" s="11" t="n"/>
      <c r="B18" s="12" t="n"/>
      <c r="C18" s="12" t="n"/>
      <c r="D18" s="12" t="n"/>
      <c r="E18" s="12" t="n"/>
      <c r="F18" s="12" t="n"/>
      <c r="G18" s="12" t="n"/>
      <c r="H18" s="11" t="n"/>
      <c r="I18" s="12" t="n"/>
      <c r="J18" s="12" t="n"/>
      <c r="K18" s="12" t="n"/>
      <c r="L18" s="13">
        <f>OR(E18="Pedido",E18="Modificación",E18="Anulación")</f>
        <v/>
      </c>
      <c r="M18" s="13">
        <f>AND(L18,F18="Sin intervención")</f>
        <v/>
      </c>
      <c r="N18" s="13">
        <f>AND(L18,OR(F18="Revisado y grabado",F18="En espera",F18="No grabado"))</f>
        <v/>
      </c>
      <c r="O18" s="13">
        <f>AND(L18,OR(F18="Sin intervención",F18="Revisado y grabado"))</f>
        <v/>
      </c>
      <c r="P18" s="13">
        <f>AND(O18,ISNUMBER(A18),ISNUMBER(H18),N(H18)&gt;=N(A18))</f>
        <v/>
      </c>
      <c r="Q18" s="13">
        <f>AND(O18,J18="Sí")</f>
        <v/>
      </c>
      <c r="R18" s="13">
        <f>AND(S18,OR(E18="",AND(L18,F18="")))</f>
        <v/>
      </c>
      <c r="S18" s="13">
        <f>COUNTA(A18:K18)&gt;0</f>
        <v/>
      </c>
    </row>
    <row r="19">
      <c r="A19" s="11" t="n"/>
      <c r="B19" s="12" t="n"/>
      <c r="C19" s="12" t="n"/>
      <c r="D19" s="12" t="n"/>
      <c r="E19" s="12" t="n"/>
      <c r="F19" s="12" t="n"/>
      <c r="G19" s="12" t="n"/>
      <c r="H19" s="11" t="n"/>
      <c r="I19" s="12" t="n"/>
      <c r="J19" s="12" t="n"/>
      <c r="K19" s="12" t="n"/>
      <c r="L19" s="13">
        <f>OR(E19="Pedido",E19="Modificación",E19="Anulación")</f>
        <v/>
      </c>
      <c r="M19" s="13">
        <f>AND(L19,F19="Sin intervención")</f>
        <v/>
      </c>
      <c r="N19" s="13">
        <f>AND(L19,OR(F19="Revisado y grabado",F19="En espera",F19="No grabado"))</f>
        <v/>
      </c>
      <c r="O19" s="13">
        <f>AND(L19,OR(F19="Sin intervención",F19="Revisado y grabado"))</f>
        <v/>
      </c>
      <c r="P19" s="13">
        <f>AND(O19,ISNUMBER(A19),ISNUMBER(H19),N(H19)&gt;=N(A19))</f>
        <v/>
      </c>
      <c r="Q19" s="13">
        <f>AND(O19,J19="Sí")</f>
        <v/>
      </c>
      <c r="R19" s="13">
        <f>AND(S19,OR(E19="",AND(L19,F19="")))</f>
        <v/>
      </c>
      <c r="S19" s="13">
        <f>COUNTA(A19:K19)&gt;0</f>
        <v/>
      </c>
    </row>
    <row r="20">
      <c r="A20" s="11" t="n"/>
      <c r="B20" s="12" t="n"/>
      <c r="C20" s="12" t="n"/>
      <c r="D20" s="12" t="n"/>
      <c r="E20" s="12" t="n"/>
      <c r="F20" s="12" t="n"/>
      <c r="G20" s="12" t="n"/>
      <c r="H20" s="11" t="n"/>
      <c r="I20" s="12" t="n"/>
      <c r="J20" s="12" t="n"/>
      <c r="K20" s="12" t="n"/>
      <c r="L20" s="13">
        <f>OR(E20="Pedido",E20="Modificación",E20="Anulación")</f>
        <v/>
      </c>
      <c r="M20" s="13">
        <f>AND(L20,F20="Sin intervención")</f>
        <v/>
      </c>
      <c r="N20" s="13">
        <f>AND(L20,OR(F20="Revisado y grabado",F20="En espera",F20="No grabado"))</f>
        <v/>
      </c>
      <c r="O20" s="13">
        <f>AND(L20,OR(F20="Sin intervención",F20="Revisado y grabado"))</f>
        <v/>
      </c>
      <c r="P20" s="13">
        <f>AND(O20,ISNUMBER(A20),ISNUMBER(H20),N(H20)&gt;=N(A20))</f>
        <v/>
      </c>
      <c r="Q20" s="13">
        <f>AND(O20,J20="Sí")</f>
        <v/>
      </c>
      <c r="R20" s="13">
        <f>AND(S20,OR(E20="",AND(L20,F20="")))</f>
        <v/>
      </c>
      <c r="S20" s="13">
        <f>COUNTA(A20:K20)&gt;0</f>
        <v/>
      </c>
    </row>
    <row r="21">
      <c r="A21" s="11" t="n"/>
      <c r="B21" s="12" t="n"/>
      <c r="C21" s="12" t="n"/>
      <c r="D21" s="12" t="n"/>
      <c r="E21" s="12" t="n"/>
      <c r="F21" s="12" t="n"/>
      <c r="G21" s="12" t="n"/>
      <c r="H21" s="11" t="n"/>
      <c r="I21" s="12" t="n"/>
      <c r="J21" s="12" t="n"/>
      <c r="K21" s="12" t="n"/>
      <c r="L21" s="13">
        <f>OR(E21="Pedido",E21="Modificación",E21="Anulación")</f>
        <v/>
      </c>
      <c r="M21" s="13">
        <f>AND(L21,F21="Sin intervención")</f>
        <v/>
      </c>
      <c r="N21" s="13">
        <f>AND(L21,OR(F21="Revisado y grabado",F21="En espera",F21="No grabado"))</f>
        <v/>
      </c>
      <c r="O21" s="13">
        <f>AND(L21,OR(F21="Sin intervención",F21="Revisado y grabado"))</f>
        <v/>
      </c>
      <c r="P21" s="13">
        <f>AND(O21,ISNUMBER(A21),ISNUMBER(H21),N(H21)&gt;=N(A21))</f>
        <v/>
      </c>
      <c r="Q21" s="13">
        <f>AND(O21,J21="Sí")</f>
        <v/>
      </c>
      <c r="R21" s="13">
        <f>AND(S21,OR(E21="",AND(L21,F21="")))</f>
        <v/>
      </c>
      <c r="S21" s="13">
        <f>COUNTA(A21:K21)&gt;0</f>
        <v/>
      </c>
    </row>
    <row r="22">
      <c r="A22" s="11" t="n"/>
      <c r="B22" s="12" t="n"/>
      <c r="C22" s="12" t="n"/>
      <c r="D22" s="12" t="n"/>
      <c r="E22" s="12" t="n"/>
      <c r="F22" s="12" t="n"/>
      <c r="G22" s="12" t="n"/>
      <c r="H22" s="11" t="n"/>
      <c r="I22" s="12" t="n"/>
      <c r="J22" s="12" t="n"/>
      <c r="K22" s="12" t="n"/>
      <c r="L22" s="13">
        <f>OR(E22="Pedido",E22="Modificación",E22="Anulación")</f>
        <v/>
      </c>
      <c r="M22" s="13">
        <f>AND(L22,F22="Sin intervención")</f>
        <v/>
      </c>
      <c r="N22" s="13">
        <f>AND(L22,OR(F22="Revisado y grabado",F22="En espera",F22="No grabado"))</f>
        <v/>
      </c>
      <c r="O22" s="13">
        <f>AND(L22,OR(F22="Sin intervención",F22="Revisado y grabado"))</f>
        <v/>
      </c>
      <c r="P22" s="13">
        <f>AND(O22,ISNUMBER(A22),ISNUMBER(H22),N(H22)&gt;=N(A22))</f>
        <v/>
      </c>
      <c r="Q22" s="13">
        <f>AND(O22,J22="Sí")</f>
        <v/>
      </c>
      <c r="R22" s="13">
        <f>AND(S22,OR(E22="",AND(L22,F22="")))</f>
        <v/>
      </c>
      <c r="S22" s="13">
        <f>COUNTA(A22:K22)&gt;0</f>
        <v/>
      </c>
    </row>
    <row r="23">
      <c r="A23" s="11" t="n"/>
      <c r="B23" s="12" t="n"/>
      <c r="C23" s="12" t="n"/>
      <c r="D23" s="12" t="n"/>
      <c r="E23" s="12" t="n"/>
      <c r="F23" s="12" t="n"/>
      <c r="G23" s="12" t="n"/>
      <c r="H23" s="11" t="n"/>
      <c r="I23" s="12" t="n"/>
      <c r="J23" s="12" t="n"/>
      <c r="K23" s="12" t="n"/>
      <c r="L23" s="13">
        <f>OR(E23="Pedido",E23="Modificación",E23="Anulación")</f>
        <v/>
      </c>
      <c r="M23" s="13">
        <f>AND(L23,F23="Sin intervención")</f>
        <v/>
      </c>
      <c r="N23" s="13">
        <f>AND(L23,OR(F23="Revisado y grabado",F23="En espera",F23="No grabado"))</f>
        <v/>
      </c>
      <c r="O23" s="13">
        <f>AND(L23,OR(F23="Sin intervención",F23="Revisado y grabado"))</f>
        <v/>
      </c>
      <c r="P23" s="13">
        <f>AND(O23,ISNUMBER(A23),ISNUMBER(H23),N(H23)&gt;=N(A23))</f>
        <v/>
      </c>
      <c r="Q23" s="13">
        <f>AND(O23,J23="Sí")</f>
        <v/>
      </c>
      <c r="R23" s="13">
        <f>AND(S23,OR(E23="",AND(L23,F23="")))</f>
        <v/>
      </c>
      <c r="S23" s="13">
        <f>COUNTA(A23:K23)&gt;0</f>
        <v/>
      </c>
    </row>
    <row r="24">
      <c r="A24" s="11" t="n"/>
      <c r="B24" s="12" t="n"/>
      <c r="C24" s="12" t="n"/>
      <c r="D24" s="12" t="n"/>
      <c r="E24" s="12" t="n"/>
      <c r="F24" s="12" t="n"/>
      <c r="G24" s="12" t="n"/>
      <c r="H24" s="11" t="n"/>
      <c r="I24" s="12" t="n"/>
      <c r="J24" s="12" t="n"/>
      <c r="K24" s="12" t="n"/>
      <c r="L24" s="13">
        <f>OR(E24="Pedido",E24="Modificación",E24="Anulación")</f>
        <v/>
      </c>
      <c r="M24" s="13">
        <f>AND(L24,F24="Sin intervención")</f>
        <v/>
      </c>
      <c r="N24" s="13">
        <f>AND(L24,OR(F24="Revisado y grabado",F24="En espera",F24="No grabado"))</f>
        <v/>
      </c>
      <c r="O24" s="13">
        <f>AND(L24,OR(F24="Sin intervención",F24="Revisado y grabado"))</f>
        <v/>
      </c>
      <c r="P24" s="13">
        <f>AND(O24,ISNUMBER(A24),ISNUMBER(H24),N(H24)&gt;=N(A24))</f>
        <v/>
      </c>
      <c r="Q24" s="13">
        <f>AND(O24,J24="Sí")</f>
        <v/>
      </c>
      <c r="R24" s="13">
        <f>AND(S24,OR(E24="",AND(L24,F24="")))</f>
        <v/>
      </c>
      <c r="S24" s="13">
        <f>COUNTA(A24:K24)&gt;0</f>
        <v/>
      </c>
    </row>
    <row r="25">
      <c r="A25" s="11" t="n"/>
      <c r="B25" s="12" t="n"/>
      <c r="C25" s="12" t="n"/>
      <c r="D25" s="12" t="n"/>
      <c r="E25" s="12" t="n"/>
      <c r="F25" s="12" t="n"/>
      <c r="G25" s="12" t="n"/>
      <c r="H25" s="11" t="n"/>
      <c r="I25" s="12" t="n"/>
      <c r="J25" s="12" t="n"/>
      <c r="K25" s="12" t="n"/>
      <c r="L25" s="13">
        <f>OR(E25="Pedido",E25="Modificación",E25="Anulación")</f>
        <v/>
      </c>
      <c r="M25" s="13">
        <f>AND(L25,F25="Sin intervención")</f>
        <v/>
      </c>
      <c r="N25" s="13">
        <f>AND(L25,OR(F25="Revisado y grabado",F25="En espera",F25="No grabado"))</f>
        <v/>
      </c>
      <c r="O25" s="13">
        <f>AND(L25,OR(F25="Sin intervención",F25="Revisado y grabado"))</f>
        <v/>
      </c>
      <c r="P25" s="13">
        <f>AND(O25,ISNUMBER(A25),ISNUMBER(H25),N(H25)&gt;=N(A25))</f>
        <v/>
      </c>
      <c r="Q25" s="13">
        <f>AND(O25,J25="Sí")</f>
        <v/>
      </c>
      <c r="R25" s="13">
        <f>AND(S25,OR(E25="",AND(L25,F25="")))</f>
        <v/>
      </c>
      <c r="S25" s="13">
        <f>COUNTA(A25:K25)&gt;0</f>
        <v/>
      </c>
    </row>
    <row r="26">
      <c r="A26" s="11" t="n"/>
      <c r="B26" s="12" t="n"/>
      <c r="C26" s="12" t="n"/>
      <c r="D26" s="12" t="n"/>
      <c r="E26" s="12" t="n"/>
      <c r="F26" s="12" t="n"/>
      <c r="G26" s="12" t="n"/>
      <c r="H26" s="11" t="n"/>
      <c r="I26" s="12" t="n"/>
      <c r="J26" s="12" t="n"/>
      <c r="K26" s="12" t="n"/>
      <c r="L26" s="13">
        <f>OR(E26="Pedido",E26="Modificación",E26="Anulación")</f>
        <v/>
      </c>
      <c r="M26" s="13">
        <f>AND(L26,F26="Sin intervención")</f>
        <v/>
      </c>
      <c r="N26" s="13">
        <f>AND(L26,OR(F26="Revisado y grabado",F26="En espera",F26="No grabado"))</f>
        <v/>
      </c>
      <c r="O26" s="13">
        <f>AND(L26,OR(F26="Sin intervención",F26="Revisado y grabado"))</f>
        <v/>
      </c>
      <c r="P26" s="13">
        <f>AND(O26,ISNUMBER(A26),ISNUMBER(H26),N(H26)&gt;=N(A26))</f>
        <v/>
      </c>
      <c r="Q26" s="13">
        <f>AND(O26,J26="Sí")</f>
        <v/>
      </c>
      <c r="R26" s="13">
        <f>AND(S26,OR(E26="",AND(L26,F26="")))</f>
        <v/>
      </c>
      <c r="S26" s="13">
        <f>COUNTA(A26:K26)&gt;0</f>
        <v/>
      </c>
    </row>
    <row r="27">
      <c r="A27" s="11" t="n"/>
      <c r="B27" s="12" t="n"/>
      <c r="C27" s="12" t="n"/>
      <c r="D27" s="12" t="n"/>
      <c r="E27" s="12" t="n"/>
      <c r="F27" s="12" t="n"/>
      <c r="G27" s="12" t="n"/>
      <c r="H27" s="11" t="n"/>
      <c r="I27" s="12" t="n"/>
      <c r="J27" s="12" t="n"/>
      <c r="K27" s="12" t="n"/>
      <c r="L27" s="13">
        <f>OR(E27="Pedido",E27="Modificación",E27="Anulación")</f>
        <v/>
      </c>
      <c r="M27" s="13">
        <f>AND(L27,F27="Sin intervención")</f>
        <v/>
      </c>
      <c r="N27" s="13">
        <f>AND(L27,OR(F27="Revisado y grabado",F27="En espera",F27="No grabado"))</f>
        <v/>
      </c>
      <c r="O27" s="13">
        <f>AND(L27,OR(F27="Sin intervención",F27="Revisado y grabado"))</f>
        <v/>
      </c>
      <c r="P27" s="13">
        <f>AND(O27,ISNUMBER(A27),ISNUMBER(H27),N(H27)&gt;=N(A27))</f>
        <v/>
      </c>
      <c r="Q27" s="13">
        <f>AND(O27,J27="Sí")</f>
        <v/>
      </c>
      <c r="R27" s="13">
        <f>AND(S27,OR(E27="",AND(L27,F27="")))</f>
        <v/>
      </c>
      <c r="S27" s="13">
        <f>COUNTA(A27:K27)&gt;0</f>
        <v/>
      </c>
    </row>
    <row r="28">
      <c r="A28" s="11" t="n"/>
      <c r="B28" s="12" t="n"/>
      <c r="C28" s="12" t="n"/>
      <c r="D28" s="12" t="n"/>
      <c r="E28" s="12" t="n"/>
      <c r="F28" s="12" t="n"/>
      <c r="G28" s="12" t="n"/>
      <c r="H28" s="11" t="n"/>
      <c r="I28" s="12" t="n"/>
      <c r="J28" s="12" t="n"/>
      <c r="K28" s="12" t="n"/>
      <c r="L28" s="13">
        <f>OR(E28="Pedido",E28="Modificación",E28="Anulación")</f>
        <v/>
      </c>
      <c r="M28" s="13">
        <f>AND(L28,F28="Sin intervención")</f>
        <v/>
      </c>
      <c r="N28" s="13">
        <f>AND(L28,OR(F28="Revisado y grabado",F28="En espera",F28="No grabado"))</f>
        <v/>
      </c>
      <c r="O28" s="13">
        <f>AND(L28,OR(F28="Sin intervención",F28="Revisado y grabado"))</f>
        <v/>
      </c>
      <c r="P28" s="13">
        <f>AND(O28,ISNUMBER(A28),ISNUMBER(H28),N(H28)&gt;=N(A28))</f>
        <v/>
      </c>
      <c r="Q28" s="13">
        <f>AND(O28,J28="Sí")</f>
        <v/>
      </c>
      <c r="R28" s="13">
        <f>AND(S28,OR(E28="",AND(L28,F28="")))</f>
        <v/>
      </c>
      <c r="S28" s="13">
        <f>COUNTA(A28:K28)&gt;0</f>
        <v/>
      </c>
    </row>
    <row r="29">
      <c r="A29" s="11" t="n"/>
      <c r="B29" s="12" t="n"/>
      <c r="C29" s="12" t="n"/>
      <c r="D29" s="12" t="n"/>
      <c r="E29" s="12" t="n"/>
      <c r="F29" s="12" t="n"/>
      <c r="G29" s="12" t="n"/>
      <c r="H29" s="11" t="n"/>
      <c r="I29" s="12" t="n"/>
      <c r="J29" s="12" t="n"/>
      <c r="K29" s="12" t="n"/>
      <c r="L29" s="13">
        <f>OR(E29="Pedido",E29="Modificación",E29="Anulación")</f>
        <v/>
      </c>
      <c r="M29" s="13">
        <f>AND(L29,F29="Sin intervención")</f>
        <v/>
      </c>
      <c r="N29" s="13">
        <f>AND(L29,OR(F29="Revisado y grabado",F29="En espera",F29="No grabado"))</f>
        <v/>
      </c>
      <c r="O29" s="13">
        <f>AND(L29,OR(F29="Sin intervención",F29="Revisado y grabado"))</f>
        <v/>
      </c>
      <c r="P29" s="13">
        <f>AND(O29,ISNUMBER(A29),ISNUMBER(H29),N(H29)&gt;=N(A29))</f>
        <v/>
      </c>
      <c r="Q29" s="13">
        <f>AND(O29,J29="Sí")</f>
        <v/>
      </c>
      <c r="R29" s="13">
        <f>AND(S29,OR(E29="",AND(L29,F29="")))</f>
        <v/>
      </c>
      <c r="S29" s="13">
        <f>COUNTA(A29:K29)&gt;0</f>
        <v/>
      </c>
    </row>
    <row r="30">
      <c r="A30" s="11" t="n"/>
      <c r="B30" s="12" t="n"/>
      <c r="C30" s="12" t="n"/>
      <c r="D30" s="12" t="n"/>
      <c r="E30" s="12" t="n"/>
      <c r="F30" s="12" t="n"/>
      <c r="G30" s="12" t="n"/>
      <c r="H30" s="11" t="n"/>
      <c r="I30" s="12" t="n"/>
      <c r="J30" s="12" t="n"/>
      <c r="K30" s="12" t="n"/>
      <c r="L30" s="13">
        <f>OR(E30="Pedido",E30="Modificación",E30="Anulación")</f>
        <v/>
      </c>
      <c r="M30" s="13">
        <f>AND(L30,F30="Sin intervención")</f>
        <v/>
      </c>
      <c r="N30" s="13">
        <f>AND(L30,OR(F30="Revisado y grabado",F30="En espera",F30="No grabado"))</f>
        <v/>
      </c>
      <c r="O30" s="13">
        <f>AND(L30,OR(F30="Sin intervención",F30="Revisado y grabado"))</f>
        <v/>
      </c>
      <c r="P30" s="13">
        <f>AND(O30,ISNUMBER(A30),ISNUMBER(H30),N(H30)&gt;=N(A30))</f>
        <v/>
      </c>
      <c r="Q30" s="13">
        <f>AND(O30,J30="Sí")</f>
        <v/>
      </c>
      <c r="R30" s="13">
        <f>AND(S30,OR(E30="",AND(L30,F30="")))</f>
        <v/>
      </c>
      <c r="S30" s="13">
        <f>COUNTA(A30:K30)&gt;0</f>
        <v/>
      </c>
    </row>
    <row r="31">
      <c r="A31" s="11" t="n"/>
      <c r="B31" s="12" t="n"/>
      <c r="C31" s="12" t="n"/>
      <c r="D31" s="12" t="n"/>
      <c r="E31" s="12" t="n"/>
      <c r="F31" s="12" t="n"/>
      <c r="G31" s="12" t="n"/>
      <c r="H31" s="11" t="n"/>
      <c r="I31" s="12" t="n"/>
      <c r="J31" s="12" t="n"/>
      <c r="K31" s="12" t="n"/>
      <c r="L31" s="13">
        <f>OR(E31="Pedido",E31="Modificación",E31="Anulación")</f>
        <v/>
      </c>
      <c r="M31" s="13">
        <f>AND(L31,F31="Sin intervención")</f>
        <v/>
      </c>
      <c r="N31" s="13">
        <f>AND(L31,OR(F31="Revisado y grabado",F31="En espera",F31="No grabado"))</f>
        <v/>
      </c>
      <c r="O31" s="13">
        <f>AND(L31,OR(F31="Sin intervención",F31="Revisado y grabado"))</f>
        <v/>
      </c>
      <c r="P31" s="13">
        <f>AND(O31,ISNUMBER(A31),ISNUMBER(H31),N(H31)&gt;=N(A31))</f>
        <v/>
      </c>
      <c r="Q31" s="13">
        <f>AND(O31,J31="Sí")</f>
        <v/>
      </c>
      <c r="R31" s="13">
        <f>AND(S31,OR(E31="",AND(L31,F31="")))</f>
        <v/>
      </c>
      <c r="S31" s="13">
        <f>COUNTA(A31:K31)&gt;0</f>
        <v/>
      </c>
    </row>
    <row r="32">
      <c r="A32" s="11" t="n"/>
      <c r="B32" s="12" t="n"/>
      <c r="C32" s="12" t="n"/>
      <c r="D32" s="12" t="n"/>
      <c r="E32" s="12" t="n"/>
      <c r="F32" s="12" t="n"/>
      <c r="G32" s="12" t="n"/>
      <c r="H32" s="11" t="n"/>
      <c r="I32" s="12" t="n"/>
      <c r="J32" s="12" t="n"/>
      <c r="K32" s="12" t="n"/>
      <c r="L32" s="13">
        <f>OR(E32="Pedido",E32="Modificación",E32="Anulación")</f>
        <v/>
      </c>
      <c r="M32" s="13">
        <f>AND(L32,F32="Sin intervención")</f>
        <v/>
      </c>
      <c r="N32" s="13">
        <f>AND(L32,OR(F32="Revisado y grabado",F32="En espera",F32="No grabado"))</f>
        <v/>
      </c>
      <c r="O32" s="13">
        <f>AND(L32,OR(F32="Sin intervención",F32="Revisado y grabado"))</f>
        <v/>
      </c>
      <c r="P32" s="13">
        <f>AND(O32,ISNUMBER(A32),ISNUMBER(H32),N(H32)&gt;=N(A32))</f>
        <v/>
      </c>
      <c r="Q32" s="13">
        <f>AND(O32,J32="Sí")</f>
        <v/>
      </c>
      <c r="R32" s="13">
        <f>AND(S32,OR(E32="",AND(L32,F32="")))</f>
        <v/>
      </c>
      <c r="S32" s="13">
        <f>COUNTA(A32:K32)&gt;0</f>
        <v/>
      </c>
    </row>
    <row r="33">
      <c r="A33" s="11" t="n"/>
      <c r="B33" s="12" t="n"/>
      <c r="C33" s="12" t="n"/>
      <c r="D33" s="12" t="n"/>
      <c r="E33" s="12" t="n"/>
      <c r="F33" s="12" t="n"/>
      <c r="G33" s="12" t="n"/>
      <c r="H33" s="11" t="n"/>
      <c r="I33" s="12" t="n"/>
      <c r="J33" s="12" t="n"/>
      <c r="K33" s="12" t="n"/>
      <c r="L33" s="13">
        <f>OR(E33="Pedido",E33="Modificación",E33="Anulación")</f>
        <v/>
      </c>
      <c r="M33" s="13">
        <f>AND(L33,F33="Sin intervención")</f>
        <v/>
      </c>
      <c r="N33" s="13">
        <f>AND(L33,OR(F33="Revisado y grabado",F33="En espera",F33="No grabado"))</f>
        <v/>
      </c>
      <c r="O33" s="13">
        <f>AND(L33,OR(F33="Sin intervención",F33="Revisado y grabado"))</f>
        <v/>
      </c>
      <c r="P33" s="13">
        <f>AND(O33,ISNUMBER(A33),ISNUMBER(H33),N(H33)&gt;=N(A33))</f>
        <v/>
      </c>
      <c r="Q33" s="13">
        <f>AND(O33,J33="Sí")</f>
        <v/>
      </c>
      <c r="R33" s="13">
        <f>AND(S33,OR(E33="",AND(L33,F33="")))</f>
        <v/>
      </c>
      <c r="S33" s="13">
        <f>COUNTA(A33:K33)&gt;0</f>
        <v/>
      </c>
    </row>
    <row r="34">
      <c r="A34" s="11" t="n"/>
      <c r="B34" s="12" t="n"/>
      <c r="C34" s="12" t="n"/>
      <c r="D34" s="12" t="n"/>
      <c r="E34" s="12" t="n"/>
      <c r="F34" s="12" t="n"/>
      <c r="G34" s="12" t="n"/>
      <c r="H34" s="11" t="n"/>
      <c r="I34" s="12" t="n"/>
      <c r="J34" s="12" t="n"/>
      <c r="K34" s="12" t="n"/>
      <c r="L34" s="13">
        <f>OR(E34="Pedido",E34="Modificación",E34="Anulación")</f>
        <v/>
      </c>
      <c r="M34" s="13">
        <f>AND(L34,F34="Sin intervención")</f>
        <v/>
      </c>
      <c r="N34" s="13">
        <f>AND(L34,OR(F34="Revisado y grabado",F34="En espera",F34="No grabado"))</f>
        <v/>
      </c>
      <c r="O34" s="13">
        <f>AND(L34,OR(F34="Sin intervención",F34="Revisado y grabado"))</f>
        <v/>
      </c>
      <c r="P34" s="13">
        <f>AND(O34,ISNUMBER(A34),ISNUMBER(H34),N(H34)&gt;=N(A34))</f>
        <v/>
      </c>
      <c r="Q34" s="13">
        <f>AND(O34,J34="Sí")</f>
        <v/>
      </c>
      <c r="R34" s="13">
        <f>AND(S34,OR(E34="",AND(L34,F34="")))</f>
        <v/>
      </c>
      <c r="S34" s="13">
        <f>COUNTA(A34:K34)&gt;0</f>
        <v/>
      </c>
    </row>
    <row r="35">
      <c r="A35" s="11" t="n"/>
      <c r="B35" s="12" t="n"/>
      <c r="C35" s="12" t="n"/>
      <c r="D35" s="12" t="n"/>
      <c r="E35" s="12" t="n"/>
      <c r="F35" s="12" t="n"/>
      <c r="G35" s="12" t="n"/>
      <c r="H35" s="11" t="n"/>
      <c r="I35" s="12" t="n"/>
      <c r="J35" s="12" t="n"/>
      <c r="K35" s="12" t="n"/>
      <c r="L35" s="13">
        <f>OR(E35="Pedido",E35="Modificación",E35="Anulación")</f>
        <v/>
      </c>
      <c r="M35" s="13">
        <f>AND(L35,F35="Sin intervención")</f>
        <v/>
      </c>
      <c r="N35" s="13">
        <f>AND(L35,OR(F35="Revisado y grabado",F35="En espera",F35="No grabado"))</f>
        <v/>
      </c>
      <c r="O35" s="13">
        <f>AND(L35,OR(F35="Sin intervención",F35="Revisado y grabado"))</f>
        <v/>
      </c>
      <c r="P35" s="13">
        <f>AND(O35,ISNUMBER(A35),ISNUMBER(H35),N(H35)&gt;=N(A35))</f>
        <v/>
      </c>
      <c r="Q35" s="13">
        <f>AND(O35,J35="Sí")</f>
        <v/>
      </c>
      <c r="R35" s="13">
        <f>AND(S35,OR(E35="",AND(L35,F35="")))</f>
        <v/>
      </c>
      <c r="S35" s="13">
        <f>COUNTA(A35:K35)&gt;0</f>
        <v/>
      </c>
    </row>
    <row r="36">
      <c r="A36" s="11" t="n"/>
      <c r="B36" s="12" t="n"/>
      <c r="C36" s="12" t="n"/>
      <c r="D36" s="12" t="n"/>
      <c r="E36" s="12" t="n"/>
      <c r="F36" s="12" t="n"/>
      <c r="G36" s="12" t="n"/>
      <c r="H36" s="11" t="n"/>
      <c r="I36" s="12" t="n"/>
      <c r="J36" s="12" t="n"/>
      <c r="K36" s="12" t="n"/>
      <c r="L36" s="13">
        <f>OR(E36="Pedido",E36="Modificación",E36="Anulación")</f>
        <v/>
      </c>
      <c r="M36" s="13">
        <f>AND(L36,F36="Sin intervención")</f>
        <v/>
      </c>
      <c r="N36" s="13">
        <f>AND(L36,OR(F36="Revisado y grabado",F36="En espera",F36="No grabado"))</f>
        <v/>
      </c>
      <c r="O36" s="13">
        <f>AND(L36,OR(F36="Sin intervención",F36="Revisado y grabado"))</f>
        <v/>
      </c>
      <c r="P36" s="13">
        <f>AND(O36,ISNUMBER(A36),ISNUMBER(H36),N(H36)&gt;=N(A36))</f>
        <v/>
      </c>
      <c r="Q36" s="13">
        <f>AND(O36,J36="Sí")</f>
        <v/>
      </c>
      <c r="R36" s="13">
        <f>AND(S36,OR(E36="",AND(L36,F36="")))</f>
        <v/>
      </c>
      <c r="S36" s="13">
        <f>COUNTA(A36:K36)&gt;0</f>
        <v/>
      </c>
    </row>
    <row r="37">
      <c r="A37" s="11" t="n"/>
      <c r="B37" s="12" t="n"/>
      <c r="C37" s="12" t="n"/>
      <c r="D37" s="12" t="n"/>
      <c r="E37" s="12" t="n"/>
      <c r="F37" s="12" t="n"/>
      <c r="G37" s="12" t="n"/>
      <c r="H37" s="11" t="n"/>
      <c r="I37" s="12" t="n"/>
      <c r="J37" s="12" t="n"/>
      <c r="K37" s="12" t="n"/>
      <c r="L37" s="13">
        <f>OR(E37="Pedido",E37="Modificación",E37="Anulación")</f>
        <v/>
      </c>
      <c r="M37" s="13">
        <f>AND(L37,F37="Sin intervención")</f>
        <v/>
      </c>
      <c r="N37" s="13">
        <f>AND(L37,OR(F37="Revisado y grabado",F37="En espera",F37="No grabado"))</f>
        <v/>
      </c>
      <c r="O37" s="13">
        <f>AND(L37,OR(F37="Sin intervención",F37="Revisado y grabado"))</f>
        <v/>
      </c>
      <c r="P37" s="13">
        <f>AND(O37,ISNUMBER(A37),ISNUMBER(H37),N(H37)&gt;=N(A37))</f>
        <v/>
      </c>
      <c r="Q37" s="13">
        <f>AND(O37,J37="Sí")</f>
        <v/>
      </c>
      <c r="R37" s="13">
        <f>AND(S37,OR(E37="",AND(L37,F37="")))</f>
        <v/>
      </c>
      <c r="S37" s="13">
        <f>COUNTA(A37:K37)&gt;0</f>
        <v/>
      </c>
    </row>
    <row r="38">
      <c r="A38" s="11" t="n"/>
      <c r="B38" s="12" t="n"/>
      <c r="C38" s="12" t="n"/>
      <c r="D38" s="12" t="n"/>
      <c r="E38" s="12" t="n"/>
      <c r="F38" s="12" t="n"/>
      <c r="G38" s="12" t="n"/>
      <c r="H38" s="11" t="n"/>
      <c r="I38" s="12" t="n"/>
      <c r="J38" s="12" t="n"/>
      <c r="K38" s="12" t="n"/>
      <c r="L38" s="13">
        <f>OR(E38="Pedido",E38="Modificación",E38="Anulación")</f>
        <v/>
      </c>
      <c r="M38" s="13">
        <f>AND(L38,F38="Sin intervención")</f>
        <v/>
      </c>
      <c r="N38" s="13">
        <f>AND(L38,OR(F38="Revisado y grabado",F38="En espera",F38="No grabado"))</f>
        <v/>
      </c>
      <c r="O38" s="13">
        <f>AND(L38,OR(F38="Sin intervención",F38="Revisado y grabado"))</f>
        <v/>
      </c>
      <c r="P38" s="13">
        <f>AND(O38,ISNUMBER(A38),ISNUMBER(H38),N(H38)&gt;=N(A38))</f>
        <v/>
      </c>
      <c r="Q38" s="13">
        <f>AND(O38,J38="Sí")</f>
        <v/>
      </c>
      <c r="R38" s="13">
        <f>AND(S38,OR(E38="",AND(L38,F38="")))</f>
        <v/>
      </c>
      <c r="S38" s="13">
        <f>COUNTA(A38:K38)&gt;0</f>
        <v/>
      </c>
    </row>
    <row r="39">
      <c r="A39" s="11" t="n"/>
      <c r="B39" s="12" t="n"/>
      <c r="C39" s="12" t="n"/>
      <c r="D39" s="12" t="n"/>
      <c r="E39" s="12" t="n"/>
      <c r="F39" s="12" t="n"/>
      <c r="G39" s="12" t="n"/>
      <c r="H39" s="11" t="n"/>
      <c r="I39" s="12" t="n"/>
      <c r="J39" s="12" t="n"/>
      <c r="K39" s="12" t="n"/>
      <c r="L39" s="13">
        <f>OR(E39="Pedido",E39="Modificación",E39="Anulación")</f>
        <v/>
      </c>
      <c r="M39" s="13">
        <f>AND(L39,F39="Sin intervención")</f>
        <v/>
      </c>
      <c r="N39" s="13">
        <f>AND(L39,OR(F39="Revisado y grabado",F39="En espera",F39="No grabado"))</f>
        <v/>
      </c>
      <c r="O39" s="13">
        <f>AND(L39,OR(F39="Sin intervención",F39="Revisado y grabado"))</f>
        <v/>
      </c>
      <c r="P39" s="13">
        <f>AND(O39,ISNUMBER(A39),ISNUMBER(H39),N(H39)&gt;=N(A39))</f>
        <v/>
      </c>
      <c r="Q39" s="13">
        <f>AND(O39,J39="Sí")</f>
        <v/>
      </c>
      <c r="R39" s="13">
        <f>AND(S39,OR(E39="",AND(L39,F39="")))</f>
        <v/>
      </c>
      <c r="S39" s="13">
        <f>COUNTA(A39:K39)&gt;0</f>
        <v/>
      </c>
    </row>
    <row r="40">
      <c r="A40" s="11" t="n"/>
      <c r="B40" s="12" t="n"/>
      <c r="C40" s="12" t="n"/>
      <c r="D40" s="12" t="n"/>
      <c r="E40" s="12" t="n"/>
      <c r="F40" s="12" t="n"/>
      <c r="G40" s="12" t="n"/>
      <c r="H40" s="11" t="n"/>
      <c r="I40" s="12" t="n"/>
      <c r="J40" s="12" t="n"/>
      <c r="K40" s="12" t="n"/>
      <c r="L40" s="13">
        <f>OR(E40="Pedido",E40="Modificación",E40="Anulación")</f>
        <v/>
      </c>
      <c r="M40" s="13">
        <f>AND(L40,F40="Sin intervención")</f>
        <v/>
      </c>
      <c r="N40" s="13">
        <f>AND(L40,OR(F40="Revisado y grabado",F40="En espera",F40="No grabado"))</f>
        <v/>
      </c>
      <c r="O40" s="13">
        <f>AND(L40,OR(F40="Sin intervención",F40="Revisado y grabado"))</f>
        <v/>
      </c>
      <c r="P40" s="13">
        <f>AND(O40,ISNUMBER(A40),ISNUMBER(H40),N(H40)&gt;=N(A40))</f>
        <v/>
      </c>
      <c r="Q40" s="13">
        <f>AND(O40,J40="Sí")</f>
        <v/>
      </c>
      <c r="R40" s="13">
        <f>AND(S40,OR(E40="",AND(L40,F40="")))</f>
        <v/>
      </c>
      <c r="S40" s="13">
        <f>COUNTA(A40:K40)&gt;0</f>
        <v/>
      </c>
    </row>
    <row r="41">
      <c r="A41" s="11" t="n"/>
      <c r="B41" s="12" t="n"/>
      <c r="C41" s="12" t="n"/>
      <c r="D41" s="12" t="n"/>
      <c r="E41" s="12" t="n"/>
      <c r="F41" s="12" t="n"/>
      <c r="G41" s="12" t="n"/>
      <c r="H41" s="11" t="n"/>
      <c r="I41" s="12" t="n"/>
      <c r="J41" s="12" t="n"/>
      <c r="K41" s="12" t="n"/>
      <c r="L41" s="13">
        <f>OR(E41="Pedido",E41="Modificación",E41="Anulación")</f>
        <v/>
      </c>
      <c r="M41" s="13">
        <f>AND(L41,F41="Sin intervención")</f>
        <v/>
      </c>
      <c r="N41" s="13">
        <f>AND(L41,OR(F41="Revisado y grabado",F41="En espera",F41="No grabado"))</f>
        <v/>
      </c>
      <c r="O41" s="13">
        <f>AND(L41,OR(F41="Sin intervención",F41="Revisado y grabado"))</f>
        <v/>
      </c>
      <c r="P41" s="13">
        <f>AND(O41,ISNUMBER(A41),ISNUMBER(H41),N(H41)&gt;=N(A41))</f>
        <v/>
      </c>
      <c r="Q41" s="13">
        <f>AND(O41,J41="Sí")</f>
        <v/>
      </c>
      <c r="R41" s="13">
        <f>AND(S41,OR(E41="",AND(L41,F41="")))</f>
        <v/>
      </c>
      <c r="S41" s="13">
        <f>COUNTA(A41:K41)&gt;0</f>
        <v/>
      </c>
    </row>
    <row r="42">
      <c r="A42" s="11" t="n"/>
      <c r="B42" s="12" t="n"/>
      <c r="C42" s="12" t="n"/>
      <c r="D42" s="12" t="n"/>
      <c r="E42" s="12" t="n"/>
      <c r="F42" s="12" t="n"/>
      <c r="G42" s="12" t="n"/>
      <c r="H42" s="11" t="n"/>
      <c r="I42" s="12" t="n"/>
      <c r="J42" s="12" t="n"/>
      <c r="K42" s="12" t="n"/>
      <c r="L42" s="13">
        <f>OR(E42="Pedido",E42="Modificación",E42="Anulación")</f>
        <v/>
      </c>
      <c r="M42" s="13">
        <f>AND(L42,F42="Sin intervención")</f>
        <v/>
      </c>
      <c r="N42" s="13">
        <f>AND(L42,OR(F42="Revisado y grabado",F42="En espera",F42="No grabado"))</f>
        <v/>
      </c>
      <c r="O42" s="13">
        <f>AND(L42,OR(F42="Sin intervención",F42="Revisado y grabado"))</f>
        <v/>
      </c>
      <c r="P42" s="13">
        <f>AND(O42,ISNUMBER(A42),ISNUMBER(H42),N(H42)&gt;=N(A42))</f>
        <v/>
      </c>
      <c r="Q42" s="13">
        <f>AND(O42,J42="Sí")</f>
        <v/>
      </c>
      <c r="R42" s="13">
        <f>AND(S42,OR(E42="",AND(L42,F42="")))</f>
        <v/>
      </c>
      <c r="S42" s="13">
        <f>COUNTA(A42:K42)&gt;0</f>
        <v/>
      </c>
    </row>
    <row r="43">
      <c r="A43" s="11" t="n"/>
      <c r="B43" s="12" t="n"/>
      <c r="C43" s="12" t="n"/>
      <c r="D43" s="12" t="n"/>
      <c r="E43" s="12" t="n"/>
      <c r="F43" s="12" t="n"/>
      <c r="G43" s="12" t="n"/>
      <c r="H43" s="11" t="n"/>
      <c r="I43" s="12" t="n"/>
      <c r="J43" s="12" t="n"/>
      <c r="K43" s="12" t="n"/>
      <c r="L43" s="13">
        <f>OR(E43="Pedido",E43="Modificación",E43="Anulación")</f>
        <v/>
      </c>
      <c r="M43" s="13">
        <f>AND(L43,F43="Sin intervención")</f>
        <v/>
      </c>
      <c r="N43" s="13">
        <f>AND(L43,OR(F43="Revisado y grabado",F43="En espera",F43="No grabado"))</f>
        <v/>
      </c>
      <c r="O43" s="13">
        <f>AND(L43,OR(F43="Sin intervención",F43="Revisado y grabado"))</f>
        <v/>
      </c>
      <c r="P43" s="13">
        <f>AND(O43,ISNUMBER(A43),ISNUMBER(H43),N(H43)&gt;=N(A43))</f>
        <v/>
      </c>
      <c r="Q43" s="13">
        <f>AND(O43,J43="Sí")</f>
        <v/>
      </c>
      <c r="R43" s="13">
        <f>AND(S43,OR(E43="",AND(L43,F43="")))</f>
        <v/>
      </c>
      <c r="S43" s="13">
        <f>COUNTA(A43:K43)&gt;0</f>
        <v/>
      </c>
    </row>
    <row r="44">
      <c r="A44" s="11" t="n"/>
      <c r="B44" s="12" t="n"/>
      <c r="C44" s="12" t="n"/>
      <c r="D44" s="12" t="n"/>
      <c r="E44" s="12" t="n"/>
      <c r="F44" s="12" t="n"/>
      <c r="G44" s="12" t="n"/>
      <c r="H44" s="11" t="n"/>
      <c r="I44" s="12" t="n"/>
      <c r="J44" s="12" t="n"/>
      <c r="K44" s="12" t="n"/>
      <c r="L44" s="13">
        <f>OR(E44="Pedido",E44="Modificación",E44="Anulación")</f>
        <v/>
      </c>
      <c r="M44" s="13">
        <f>AND(L44,F44="Sin intervención")</f>
        <v/>
      </c>
      <c r="N44" s="13">
        <f>AND(L44,OR(F44="Revisado y grabado",F44="En espera",F44="No grabado"))</f>
        <v/>
      </c>
      <c r="O44" s="13">
        <f>AND(L44,OR(F44="Sin intervención",F44="Revisado y grabado"))</f>
        <v/>
      </c>
      <c r="P44" s="13">
        <f>AND(O44,ISNUMBER(A44),ISNUMBER(H44),N(H44)&gt;=N(A44))</f>
        <v/>
      </c>
      <c r="Q44" s="13">
        <f>AND(O44,J44="Sí")</f>
        <v/>
      </c>
      <c r="R44" s="13">
        <f>AND(S44,OR(E44="",AND(L44,F44="")))</f>
        <v/>
      </c>
      <c r="S44" s="13">
        <f>COUNTA(A44:K44)&gt;0</f>
        <v/>
      </c>
    </row>
    <row r="45">
      <c r="A45" s="11" t="n"/>
      <c r="B45" s="12" t="n"/>
      <c r="C45" s="12" t="n"/>
      <c r="D45" s="12" t="n"/>
      <c r="E45" s="12" t="n"/>
      <c r="F45" s="12" t="n"/>
      <c r="G45" s="12" t="n"/>
      <c r="H45" s="11" t="n"/>
      <c r="I45" s="12" t="n"/>
      <c r="J45" s="12" t="n"/>
      <c r="K45" s="12" t="n"/>
      <c r="L45" s="13">
        <f>OR(E45="Pedido",E45="Modificación",E45="Anulación")</f>
        <v/>
      </c>
      <c r="M45" s="13">
        <f>AND(L45,F45="Sin intervención")</f>
        <v/>
      </c>
      <c r="N45" s="13">
        <f>AND(L45,OR(F45="Revisado y grabado",F45="En espera",F45="No grabado"))</f>
        <v/>
      </c>
      <c r="O45" s="13">
        <f>AND(L45,OR(F45="Sin intervención",F45="Revisado y grabado"))</f>
        <v/>
      </c>
      <c r="P45" s="13">
        <f>AND(O45,ISNUMBER(A45),ISNUMBER(H45),N(H45)&gt;=N(A45))</f>
        <v/>
      </c>
      <c r="Q45" s="13">
        <f>AND(O45,J45="Sí")</f>
        <v/>
      </c>
      <c r="R45" s="13">
        <f>AND(S45,OR(E45="",AND(L45,F45="")))</f>
        <v/>
      </c>
      <c r="S45" s="13">
        <f>COUNTA(A45:K45)&gt;0</f>
        <v/>
      </c>
    </row>
    <row r="46">
      <c r="A46" s="11" t="n"/>
      <c r="B46" s="12" t="n"/>
      <c r="C46" s="12" t="n"/>
      <c r="D46" s="12" t="n"/>
      <c r="E46" s="12" t="n"/>
      <c r="F46" s="12" t="n"/>
      <c r="G46" s="12" t="n"/>
      <c r="H46" s="11" t="n"/>
      <c r="I46" s="12" t="n"/>
      <c r="J46" s="12" t="n"/>
      <c r="K46" s="12" t="n"/>
      <c r="L46" s="13">
        <f>OR(E46="Pedido",E46="Modificación",E46="Anulación")</f>
        <v/>
      </c>
      <c r="M46" s="13">
        <f>AND(L46,F46="Sin intervención")</f>
        <v/>
      </c>
      <c r="N46" s="13">
        <f>AND(L46,OR(F46="Revisado y grabado",F46="En espera",F46="No grabado"))</f>
        <v/>
      </c>
      <c r="O46" s="13">
        <f>AND(L46,OR(F46="Sin intervención",F46="Revisado y grabado"))</f>
        <v/>
      </c>
      <c r="P46" s="13">
        <f>AND(O46,ISNUMBER(A46),ISNUMBER(H46),N(H46)&gt;=N(A46))</f>
        <v/>
      </c>
      <c r="Q46" s="13">
        <f>AND(O46,J46="Sí")</f>
        <v/>
      </c>
      <c r="R46" s="13">
        <f>AND(S46,OR(E46="",AND(L46,F46="")))</f>
        <v/>
      </c>
      <c r="S46" s="13">
        <f>COUNTA(A46:K46)&gt;0</f>
        <v/>
      </c>
    </row>
    <row r="47">
      <c r="A47" s="11" t="n"/>
      <c r="B47" s="12" t="n"/>
      <c r="C47" s="12" t="n"/>
      <c r="D47" s="12" t="n"/>
      <c r="E47" s="12" t="n"/>
      <c r="F47" s="12" t="n"/>
      <c r="G47" s="12" t="n"/>
      <c r="H47" s="11" t="n"/>
      <c r="I47" s="12" t="n"/>
      <c r="J47" s="12" t="n"/>
      <c r="K47" s="12" t="n"/>
      <c r="L47" s="13">
        <f>OR(E47="Pedido",E47="Modificación",E47="Anulación")</f>
        <v/>
      </c>
      <c r="M47" s="13">
        <f>AND(L47,F47="Sin intervención")</f>
        <v/>
      </c>
      <c r="N47" s="13">
        <f>AND(L47,OR(F47="Revisado y grabado",F47="En espera",F47="No grabado"))</f>
        <v/>
      </c>
      <c r="O47" s="13">
        <f>AND(L47,OR(F47="Sin intervención",F47="Revisado y grabado"))</f>
        <v/>
      </c>
      <c r="P47" s="13">
        <f>AND(O47,ISNUMBER(A47),ISNUMBER(H47),N(H47)&gt;=N(A47))</f>
        <v/>
      </c>
      <c r="Q47" s="13">
        <f>AND(O47,J47="Sí")</f>
        <v/>
      </c>
      <c r="R47" s="13">
        <f>AND(S47,OR(E47="",AND(L47,F47="")))</f>
        <v/>
      </c>
      <c r="S47" s="13">
        <f>COUNTA(A47:K47)&gt;0</f>
        <v/>
      </c>
    </row>
    <row r="48">
      <c r="A48" s="11" t="n"/>
      <c r="B48" s="12" t="n"/>
      <c r="C48" s="12" t="n"/>
      <c r="D48" s="12" t="n"/>
      <c r="E48" s="12" t="n"/>
      <c r="F48" s="12" t="n"/>
      <c r="G48" s="12" t="n"/>
      <c r="H48" s="11" t="n"/>
      <c r="I48" s="12" t="n"/>
      <c r="J48" s="12" t="n"/>
      <c r="K48" s="12" t="n"/>
      <c r="L48" s="13">
        <f>OR(E48="Pedido",E48="Modificación",E48="Anulación")</f>
        <v/>
      </c>
      <c r="M48" s="13">
        <f>AND(L48,F48="Sin intervención")</f>
        <v/>
      </c>
      <c r="N48" s="13">
        <f>AND(L48,OR(F48="Revisado y grabado",F48="En espera",F48="No grabado"))</f>
        <v/>
      </c>
      <c r="O48" s="13">
        <f>AND(L48,OR(F48="Sin intervención",F48="Revisado y grabado"))</f>
        <v/>
      </c>
      <c r="P48" s="13">
        <f>AND(O48,ISNUMBER(A48),ISNUMBER(H48),N(H48)&gt;=N(A48))</f>
        <v/>
      </c>
      <c r="Q48" s="13">
        <f>AND(O48,J48="Sí")</f>
        <v/>
      </c>
      <c r="R48" s="13">
        <f>AND(S48,OR(E48="",AND(L48,F48="")))</f>
        <v/>
      </c>
      <c r="S48" s="13">
        <f>COUNTA(A48:K48)&gt;0</f>
        <v/>
      </c>
    </row>
    <row r="49">
      <c r="A49" s="11" t="n"/>
      <c r="B49" s="12" t="n"/>
      <c r="C49" s="12" t="n"/>
      <c r="D49" s="12" t="n"/>
      <c r="E49" s="12" t="n"/>
      <c r="F49" s="12" t="n"/>
      <c r="G49" s="12" t="n"/>
      <c r="H49" s="11" t="n"/>
      <c r="I49" s="12" t="n"/>
      <c r="J49" s="12" t="n"/>
      <c r="K49" s="12" t="n"/>
      <c r="L49" s="13">
        <f>OR(E49="Pedido",E49="Modificación",E49="Anulación")</f>
        <v/>
      </c>
      <c r="M49" s="13">
        <f>AND(L49,F49="Sin intervención")</f>
        <v/>
      </c>
      <c r="N49" s="13">
        <f>AND(L49,OR(F49="Revisado y grabado",F49="En espera",F49="No grabado"))</f>
        <v/>
      </c>
      <c r="O49" s="13">
        <f>AND(L49,OR(F49="Sin intervención",F49="Revisado y grabado"))</f>
        <v/>
      </c>
      <c r="P49" s="13">
        <f>AND(O49,ISNUMBER(A49),ISNUMBER(H49),N(H49)&gt;=N(A49))</f>
        <v/>
      </c>
      <c r="Q49" s="13">
        <f>AND(O49,J49="Sí")</f>
        <v/>
      </c>
      <c r="R49" s="13">
        <f>AND(S49,OR(E49="",AND(L49,F49="")))</f>
        <v/>
      </c>
      <c r="S49" s="13">
        <f>COUNTA(A49:K49)&gt;0</f>
        <v/>
      </c>
    </row>
    <row r="50">
      <c r="A50" s="11" t="n"/>
      <c r="B50" s="12" t="n"/>
      <c r="C50" s="12" t="n"/>
      <c r="D50" s="12" t="n"/>
      <c r="E50" s="12" t="n"/>
      <c r="F50" s="12" t="n"/>
      <c r="G50" s="12" t="n"/>
      <c r="H50" s="11" t="n"/>
      <c r="I50" s="12" t="n"/>
      <c r="J50" s="12" t="n"/>
      <c r="K50" s="12" t="n"/>
      <c r="L50" s="13">
        <f>OR(E50="Pedido",E50="Modificación",E50="Anulación")</f>
        <v/>
      </c>
      <c r="M50" s="13">
        <f>AND(L50,F50="Sin intervención")</f>
        <v/>
      </c>
      <c r="N50" s="13">
        <f>AND(L50,OR(F50="Revisado y grabado",F50="En espera",F50="No grabado"))</f>
        <v/>
      </c>
      <c r="O50" s="13">
        <f>AND(L50,OR(F50="Sin intervención",F50="Revisado y grabado"))</f>
        <v/>
      </c>
      <c r="P50" s="13">
        <f>AND(O50,ISNUMBER(A50),ISNUMBER(H50),N(H50)&gt;=N(A50))</f>
        <v/>
      </c>
      <c r="Q50" s="13">
        <f>AND(O50,J50="Sí")</f>
        <v/>
      </c>
      <c r="R50" s="13">
        <f>AND(S50,OR(E50="",AND(L50,F50="")))</f>
        <v/>
      </c>
      <c r="S50" s="13">
        <f>COUNTA(A50:K50)&gt;0</f>
        <v/>
      </c>
    </row>
    <row r="51">
      <c r="A51" s="11" t="n"/>
      <c r="B51" s="12" t="n"/>
      <c r="C51" s="12" t="n"/>
      <c r="D51" s="12" t="n"/>
      <c r="E51" s="12" t="n"/>
      <c r="F51" s="12" t="n"/>
      <c r="G51" s="12" t="n"/>
      <c r="H51" s="11" t="n"/>
      <c r="I51" s="12" t="n"/>
      <c r="J51" s="12" t="n"/>
      <c r="K51" s="12" t="n"/>
      <c r="L51" s="13">
        <f>OR(E51="Pedido",E51="Modificación",E51="Anulación")</f>
        <v/>
      </c>
      <c r="M51" s="13">
        <f>AND(L51,F51="Sin intervención")</f>
        <v/>
      </c>
      <c r="N51" s="13">
        <f>AND(L51,OR(F51="Revisado y grabado",F51="En espera",F51="No grabado"))</f>
        <v/>
      </c>
      <c r="O51" s="13">
        <f>AND(L51,OR(F51="Sin intervención",F51="Revisado y grabado"))</f>
        <v/>
      </c>
      <c r="P51" s="13">
        <f>AND(O51,ISNUMBER(A51),ISNUMBER(H51),N(H51)&gt;=N(A51))</f>
        <v/>
      </c>
      <c r="Q51" s="13">
        <f>AND(O51,J51="Sí")</f>
        <v/>
      </c>
      <c r="R51" s="13">
        <f>AND(S51,OR(E51="",AND(L51,F51="")))</f>
        <v/>
      </c>
      <c r="S51" s="13">
        <f>COUNTA(A51:K51)&gt;0</f>
        <v/>
      </c>
    </row>
    <row r="52">
      <c r="A52" s="11" t="n"/>
      <c r="B52" s="12" t="n"/>
      <c r="C52" s="12" t="n"/>
      <c r="D52" s="12" t="n"/>
      <c r="E52" s="12" t="n"/>
      <c r="F52" s="12" t="n"/>
      <c r="G52" s="12" t="n"/>
      <c r="H52" s="11" t="n"/>
      <c r="I52" s="12" t="n"/>
      <c r="J52" s="12" t="n"/>
      <c r="K52" s="12" t="n"/>
      <c r="L52" s="13">
        <f>OR(E52="Pedido",E52="Modificación",E52="Anulación")</f>
        <v/>
      </c>
      <c r="M52" s="13">
        <f>AND(L52,F52="Sin intervención")</f>
        <v/>
      </c>
      <c r="N52" s="13">
        <f>AND(L52,OR(F52="Revisado y grabado",F52="En espera",F52="No grabado"))</f>
        <v/>
      </c>
      <c r="O52" s="13">
        <f>AND(L52,OR(F52="Sin intervención",F52="Revisado y grabado"))</f>
        <v/>
      </c>
      <c r="P52" s="13">
        <f>AND(O52,ISNUMBER(A52),ISNUMBER(H52),N(H52)&gt;=N(A52))</f>
        <v/>
      </c>
      <c r="Q52" s="13">
        <f>AND(O52,J52="Sí")</f>
        <v/>
      </c>
      <c r="R52" s="13">
        <f>AND(S52,OR(E52="",AND(L52,F52="")))</f>
        <v/>
      </c>
      <c r="S52" s="13">
        <f>COUNTA(A52:K52)&gt;0</f>
        <v/>
      </c>
    </row>
    <row r="53">
      <c r="A53" s="11" t="n"/>
      <c r="B53" s="12" t="n"/>
      <c r="C53" s="12" t="n"/>
      <c r="D53" s="12" t="n"/>
      <c r="E53" s="12" t="n"/>
      <c r="F53" s="12" t="n"/>
      <c r="G53" s="12" t="n"/>
      <c r="H53" s="11" t="n"/>
      <c r="I53" s="12" t="n"/>
      <c r="J53" s="12" t="n"/>
      <c r="K53" s="12" t="n"/>
      <c r="L53" s="13">
        <f>OR(E53="Pedido",E53="Modificación",E53="Anulación")</f>
        <v/>
      </c>
      <c r="M53" s="13">
        <f>AND(L53,F53="Sin intervención")</f>
        <v/>
      </c>
      <c r="N53" s="13">
        <f>AND(L53,OR(F53="Revisado y grabado",F53="En espera",F53="No grabado"))</f>
        <v/>
      </c>
      <c r="O53" s="13">
        <f>AND(L53,OR(F53="Sin intervención",F53="Revisado y grabado"))</f>
        <v/>
      </c>
      <c r="P53" s="13">
        <f>AND(O53,ISNUMBER(A53),ISNUMBER(H53),N(H53)&gt;=N(A53))</f>
        <v/>
      </c>
      <c r="Q53" s="13">
        <f>AND(O53,J53="Sí")</f>
        <v/>
      </c>
      <c r="R53" s="13">
        <f>AND(S53,OR(E53="",AND(L53,F53="")))</f>
        <v/>
      </c>
      <c r="S53" s="13">
        <f>COUNTA(A53:K53)&gt;0</f>
        <v/>
      </c>
    </row>
    <row r="54">
      <c r="A54" s="11" t="n"/>
      <c r="B54" s="12" t="n"/>
      <c r="C54" s="12" t="n"/>
      <c r="D54" s="12" t="n"/>
      <c r="E54" s="12" t="n"/>
      <c r="F54" s="12" t="n"/>
      <c r="G54" s="12" t="n"/>
      <c r="H54" s="11" t="n"/>
      <c r="I54" s="12" t="n"/>
      <c r="J54" s="12" t="n"/>
      <c r="K54" s="12" t="n"/>
      <c r="L54" s="13">
        <f>OR(E54="Pedido",E54="Modificación",E54="Anulación")</f>
        <v/>
      </c>
      <c r="M54" s="13">
        <f>AND(L54,F54="Sin intervención")</f>
        <v/>
      </c>
      <c r="N54" s="13">
        <f>AND(L54,OR(F54="Revisado y grabado",F54="En espera",F54="No grabado"))</f>
        <v/>
      </c>
      <c r="O54" s="13">
        <f>AND(L54,OR(F54="Sin intervención",F54="Revisado y grabado"))</f>
        <v/>
      </c>
      <c r="P54" s="13">
        <f>AND(O54,ISNUMBER(A54),ISNUMBER(H54),N(H54)&gt;=N(A54))</f>
        <v/>
      </c>
      <c r="Q54" s="13">
        <f>AND(O54,J54="Sí")</f>
        <v/>
      </c>
      <c r="R54" s="13">
        <f>AND(S54,OR(E54="",AND(L54,F54="")))</f>
        <v/>
      </c>
      <c r="S54" s="13">
        <f>COUNTA(A54:K54)&gt;0</f>
        <v/>
      </c>
    </row>
    <row r="55">
      <c r="A55" s="11" t="n"/>
      <c r="B55" s="12" t="n"/>
      <c r="C55" s="12" t="n"/>
      <c r="D55" s="12" t="n"/>
      <c r="E55" s="12" t="n"/>
      <c r="F55" s="12" t="n"/>
      <c r="G55" s="12" t="n"/>
      <c r="H55" s="11" t="n"/>
      <c r="I55" s="12" t="n"/>
      <c r="J55" s="12" t="n"/>
      <c r="K55" s="12" t="n"/>
      <c r="L55" s="13">
        <f>OR(E55="Pedido",E55="Modificación",E55="Anulación")</f>
        <v/>
      </c>
      <c r="M55" s="13">
        <f>AND(L55,F55="Sin intervención")</f>
        <v/>
      </c>
      <c r="N55" s="13">
        <f>AND(L55,OR(F55="Revisado y grabado",F55="En espera",F55="No grabado"))</f>
        <v/>
      </c>
      <c r="O55" s="13">
        <f>AND(L55,OR(F55="Sin intervención",F55="Revisado y grabado"))</f>
        <v/>
      </c>
      <c r="P55" s="13">
        <f>AND(O55,ISNUMBER(A55),ISNUMBER(H55),N(H55)&gt;=N(A55))</f>
        <v/>
      </c>
      <c r="Q55" s="13">
        <f>AND(O55,J55="Sí")</f>
        <v/>
      </c>
      <c r="R55" s="13">
        <f>AND(S55,OR(E55="",AND(L55,F55="")))</f>
        <v/>
      </c>
      <c r="S55" s="13">
        <f>COUNTA(A55:K55)&gt;0</f>
        <v/>
      </c>
    </row>
    <row r="56">
      <c r="A56" s="11" t="n"/>
      <c r="B56" s="12" t="n"/>
      <c r="C56" s="12" t="n"/>
      <c r="D56" s="12" t="n"/>
      <c r="E56" s="12" t="n"/>
      <c r="F56" s="12" t="n"/>
      <c r="G56" s="12" t="n"/>
      <c r="H56" s="11" t="n"/>
      <c r="I56" s="12" t="n"/>
      <c r="J56" s="12" t="n"/>
      <c r="K56" s="12" t="n"/>
      <c r="L56" s="13">
        <f>OR(E56="Pedido",E56="Modificación",E56="Anulación")</f>
        <v/>
      </c>
      <c r="M56" s="13">
        <f>AND(L56,F56="Sin intervención")</f>
        <v/>
      </c>
      <c r="N56" s="13">
        <f>AND(L56,OR(F56="Revisado y grabado",F56="En espera",F56="No grabado"))</f>
        <v/>
      </c>
      <c r="O56" s="13">
        <f>AND(L56,OR(F56="Sin intervención",F56="Revisado y grabado"))</f>
        <v/>
      </c>
      <c r="P56" s="13">
        <f>AND(O56,ISNUMBER(A56),ISNUMBER(H56),N(H56)&gt;=N(A56))</f>
        <v/>
      </c>
      <c r="Q56" s="13">
        <f>AND(O56,J56="Sí")</f>
        <v/>
      </c>
      <c r="R56" s="13">
        <f>AND(S56,OR(E56="",AND(L56,F56="")))</f>
        <v/>
      </c>
      <c r="S56" s="13">
        <f>COUNTA(A56:K56)&gt;0</f>
        <v/>
      </c>
    </row>
    <row r="57">
      <c r="A57" s="11" t="n"/>
      <c r="B57" s="12" t="n"/>
      <c r="C57" s="12" t="n"/>
      <c r="D57" s="12" t="n"/>
      <c r="E57" s="12" t="n"/>
      <c r="F57" s="12" t="n"/>
      <c r="G57" s="12" t="n"/>
      <c r="H57" s="11" t="n"/>
      <c r="I57" s="12" t="n"/>
      <c r="J57" s="12" t="n"/>
      <c r="K57" s="12" t="n"/>
      <c r="L57" s="13">
        <f>OR(E57="Pedido",E57="Modificación",E57="Anulación")</f>
        <v/>
      </c>
      <c r="M57" s="13">
        <f>AND(L57,F57="Sin intervención")</f>
        <v/>
      </c>
      <c r="N57" s="13">
        <f>AND(L57,OR(F57="Revisado y grabado",F57="En espera",F57="No grabado"))</f>
        <v/>
      </c>
      <c r="O57" s="13">
        <f>AND(L57,OR(F57="Sin intervención",F57="Revisado y grabado"))</f>
        <v/>
      </c>
      <c r="P57" s="13">
        <f>AND(O57,ISNUMBER(A57),ISNUMBER(H57),N(H57)&gt;=N(A57))</f>
        <v/>
      </c>
      <c r="Q57" s="13">
        <f>AND(O57,J57="Sí")</f>
        <v/>
      </c>
      <c r="R57" s="13">
        <f>AND(S57,OR(E57="",AND(L57,F57="")))</f>
        <v/>
      </c>
      <c r="S57" s="13">
        <f>COUNTA(A57:K57)&gt;0</f>
        <v/>
      </c>
    </row>
    <row r="58">
      <c r="A58" s="11" t="n"/>
      <c r="B58" s="12" t="n"/>
      <c r="C58" s="12" t="n"/>
      <c r="D58" s="12" t="n"/>
      <c r="E58" s="12" t="n"/>
      <c r="F58" s="12" t="n"/>
      <c r="G58" s="12" t="n"/>
      <c r="H58" s="11" t="n"/>
      <c r="I58" s="12" t="n"/>
      <c r="J58" s="12" t="n"/>
      <c r="K58" s="12" t="n"/>
      <c r="L58" s="13">
        <f>OR(E58="Pedido",E58="Modificación",E58="Anulación")</f>
        <v/>
      </c>
      <c r="M58" s="13">
        <f>AND(L58,F58="Sin intervención")</f>
        <v/>
      </c>
      <c r="N58" s="13">
        <f>AND(L58,OR(F58="Revisado y grabado",F58="En espera",F58="No grabado"))</f>
        <v/>
      </c>
      <c r="O58" s="13">
        <f>AND(L58,OR(F58="Sin intervención",F58="Revisado y grabado"))</f>
        <v/>
      </c>
      <c r="P58" s="13">
        <f>AND(O58,ISNUMBER(A58),ISNUMBER(H58),N(H58)&gt;=N(A58))</f>
        <v/>
      </c>
      <c r="Q58" s="13">
        <f>AND(O58,J58="Sí")</f>
        <v/>
      </c>
      <c r="R58" s="13">
        <f>AND(S58,OR(E58="",AND(L58,F58="")))</f>
        <v/>
      </c>
      <c r="S58" s="13">
        <f>COUNTA(A58:K58)&gt;0</f>
        <v/>
      </c>
    </row>
    <row r="59">
      <c r="A59" s="11" t="n"/>
      <c r="B59" s="12" t="n"/>
      <c r="C59" s="12" t="n"/>
      <c r="D59" s="12" t="n"/>
      <c r="E59" s="12" t="n"/>
      <c r="F59" s="12" t="n"/>
      <c r="G59" s="12" t="n"/>
      <c r="H59" s="11" t="n"/>
      <c r="I59" s="12" t="n"/>
      <c r="J59" s="12" t="n"/>
      <c r="K59" s="12" t="n"/>
      <c r="L59" s="13">
        <f>OR(E59="Pedido",E59="Modificación",E59="Anulación")</f>
        <v/>
      </c>
      <c r="M59" s="13">
        <f>AND(L59,F59="Sin intervención")</f>
        <v/>
      </c>
      <c r="N59" s="13">
        <f>AND(L59,OR(F59="Revisado y grabado",F59="En espera",F59="No grabado"))</f>
        <v/>
      </c>
      <c r="O59" s="13">
        <f>AND(L59,OR(F59="Sin intervención",F59="Revisado y grabado"))</f>
        <v/>
      </c>
      <c r="P59" s="13">
        <f>AND(O59,ISNUMBER(A59),ISNUMBER(H59),N(H59)&gt;=N(A59))</f>
        <v/>
      </c>
      <c r="Q59" s="13">
        <f>AND(O59,J59="Sí")</f>
        <v/>
      </c>
      <c r="R59" s="13">
        <f>AND(S59,OR(E59="",AND(L59,F59="")))</f>
        <v/>
      </c>
      <c r="S59" s="13">
        <f>COUNTA(A59:K59)&gt;0</f>
        <v/>
      </c>
    </row>
    <row r="60">
      <c r="A60" s="11" t="n"/>
      <c r="B60" s="12" t="n"/>
      <c r="C60" s="12" t="n"/>
      <c r="D60" s="12" t="n"/>
      <c r="E60" s="12" t="n"/>
      <c r="F60" s="12" t="n"/>
      <c r="G60" s="12" t="n"/>
      <c r="H60" s="11" t="n"/>
      <c r="I60" s="12" t="n"/>
      <c r="J60" s="12" t="n"/>
      <c r="K60" s="12" t="n"/>
      <c r="L60" s="13">
        <f>OR(E60="Pedido",E60="Modificación",E60="Anulación")</f>
        <v/>
      </c>
      <c r="M60" s="13">
        <f>AND(L60,F60="Sin intervención")</f>
        <v/>
      </c>
      <c r="N60" s="13">
        <f>AND(L60,OR(F60="Revisado y grabado",F60="En espera",F60="No grabado"))</f>
        <v/>
      </c>
      <c r="O60" s="13">
        <f>AND(L60,OR(F60="Sin intervención",F60="Revisado y grabado"))</f>
        <v/>
      </c>
      <c r="P60" s="13">
        <f>AND(O60,ISNUMBER(A60),ISNUMBER(H60),N(H60)&gt;=N(A60))</f>
        <v/>
      </c>
      <c r="Q60" s="13">
        <f>AND(O60,J60="Sí")</f>
        <v/>
      </c>
      <c r="R60" s="13">
        <f>AND(S60,OR(E60="",AND(L60,F60="")))</f>
        <v/>
      </c>
      <c r="S60" s="13">
        <f>COUNTA(A60:K60)&gt;0</f>
        <v/>
      </c>
    </row>
    <row r="61">
      <c r="A61" s="11" t="n"/>
      <c r="B61" s="12" t="n"/>
      <c r="C61" s="12" t="n"/>
      <c r="D61" s="12" t="n"/>
      <c r="E61" s="12" t="n"/>
      <c r="F61" s="12" t="n"/>
      <c r="G61" s="12" t="n"/>
      <c r="H61" s="11" t="n"/>
      <c r="I61" s="12" t="n"/>
      <c r="J61" s="12" t="n"/>
      <c r="K61" s="12" t="n"/>
      <c r="L61" s="13">
        <f>OR(E61="Pedido",E61="Modificación",E61="Anulación")</f>
        <v/>
      </c>
      <c r="M61" s="13">
        <f>AND(L61,F61="Sin intervención")</f>
        <v/>
      </c>
      <c r="N61" s="13">
        <f>AND(L61,OR(F61="Revisado y grabado",F61="En espera",F61="No grabado"))</f>
        <v/>
      </c>
      <c r="O61" s="13">
        <f>AND(L61,OR(F61="Sin intervención",F61="Revisado y grabado"))</f>
        <v/>
      </c>
      <c r="P61" s="13">
        <f>AND(O61,ISNUMBER(A61),ISNUMBER(H61),N(H61)&gt;=N(A61))</f>
        <v/>
      </c>
      <c r="Q61" s="13">
        <f>AND(O61,J61="Sí")</f>
        <v/>
      </c>
      <c r="R61" s="13">
        <f>AND(S61,OR(E61="",AND(L61,F61="")))</f>
        <v/>
      </c>
      <c r="S61" s="13">
        <f>COUNTA(A61:K61)&gt;0</f>
        <v/>
      </c>
    </row>
    <row r="62">
      <c r="A62" s="11" t="n"/>
      <c r="B62" s="12" t="n"/>
      <c r="C62" s="12" t="n"/>
      <c r="D62" s="12" t="n"/>
      <c r="E62" s="12" t="n"/>
      <c r="F62" s="12" t="n"/>
      <c r="G62" s="12" t="n"/>
      <c r="H62" s="11" t="n"/>
      <c r="I62" s="12" t="n"/>
      <c r="J62" s="12" t="n"/>
      <c r="K62" s="12" t="n"/>
      <c r="L62" s="13">
        <f>OR(E62="Pedido",E62="Modificación",E62="Anulación")</f>
        <v/>
      </c>
      <c r="M62" s="13">
        <f>AND(L62,F62="Sin intervención")</f>
        <v/>
      </c>
      <c r="N62" s="13">
        <f>AND(L62,OR(F62="Revisado y grabado",F62="En espera",F62="No grabado"))</f>
        <v/>
      </c>
      <c r="O62" s="13">
        <f>AND(L62,OR(F62="Sin intervención",F62="Revisado y grabado"))</f>
        <v/>
      </c>
      <c r="P62" s="13">
        <f>AND(O62,ISNUMBER(A62),ISNUMBER(H62),N(H62)&gt;=N(A62))</f>
        <v/>
      </c>
      <c r="Q62" s="13">
        <f>AND(O62,J62="Sí")</f>
        <v/>
      </c>
      <c r="R62" s="13">
        <f>AND(S62,OR(E62="",AND(L62,F62="")))</f>
        <v/>
      </c>
      <c r="S62" s="13">
        <f>COUNTA(A62:K62)&gt;0</f>
        <v/>
      </c>
    </row>
    <row r="63">
      <c r="A63" s="11" t="n"/>
      <c r="B63" s="12" t="n"/>
      <c r="C63" s="12" t="n"/>
      <c r="D63" s="12" t="n"/>
      <c r="E63" s="12" t="n"/>
      <c r="F63" s="12" t="n"/>
      <c r="G63" s="12" t="n"/>
      <c r="H63" s="11" t="n"/>
      <c r="I63" s="12" t="n"/>
      <c r="J63" s="12" t="n"/>
      <c r="K63" s="12" t="n"/>
      <c r="L63" s="13">
        <f>OR(E63="Pedido",E63="Modificación",E63="Anulación")</f>
        <v/>
      </c>
      <c r="M63" s="13">
        <f>AND(L63,F63="Sin intervención")</f>
        <v/>
      </c>
      <c r="N63" s="13">
        <f>AND(L63,OR(F63="Revisado y grabado",F63="En espera",F63="No grabado"))</f>
        <v/>
      </c>
      <c r="O63" s="13">
        <f>AND(L63,OR(F63="Sin intervención",F63="Revisado y grabado"))</f>
        <v/>
      </c>
      <c r="P63" s="13">
        <f>AND(O63,ISNUMBER(A63),ISNUMBER(H63),N(H63)&gt;=N(A63))</f>
        <v/>
      </c>
      <c r="Q63" s="13">
        <f>AND(O63,J63="Sí")</f>
        <v/>
      </c>
      <c r="R63" s="13">
        <f>AND(S63,OR(E63="",AND(L63,F63="")))</f>
        <v/>
      </c>
      <c r="S63" s="13">
        <f>COUNTA(A63:K63)&gt;0</f>
        <v/>
      </c>
    </row>
    <row r="64">
      <c r="A64" s="11" t="n"/>
      <c r="B64" s="12" t="n"/>
      <c r="C64" s="12" t="n"/>
      <c r="D64" s="12" t="n"/>
      <c r="E64" s="12" t="n"/>
      <c r="F64" s="12" t="n"/>
      <c r="G64" s="12" t="n"/>
      <c r="H64" s="11" t="n"/>
      <c r="I64" s="12" t="n"/>
      <c r="J64" s="12" t="n"/>
      <c r="K64" s="12" t="n"/>
      <c r="L64" s="13">
        <f>OR(E64="Pedido",E64="Modificación",E64="Anulación")</f>
        <v/>
      </c>
      <c r="M64" s="13">
        <f>AND(L64,F64="Sin intervención")</f>
        <v/>
      </c>
      <c r="N64" s="13">
        <f>AND(L64,OR(F64="Revisado y grabado",F64="En espera",F64="No grabado"))</f>
        <v/>
      </c>
      <c r="O64" s="13">
        <f>AND(L64,OR(F64="Sin intervención",F64="Revisado y grabado"))</f>
        <v/>
      </c>
      <c r="P64" s="13">
        <f>AND(O64,ISNUMBER(A64),ISNUMBER(H64),N(H64)&gt;=N(A64))</f>
        <v/>
      </c>
      <c r="Q64" s="13">
        <f>AND(O64,J64="Sí")</f>
        <v/>
      </c>
      <c r="R64" s="13">
        <f>AND(S64,OR(E64="",AND(L64,F64="")))</f>
        <v/>
      </c>
      <c r="S64" s="13">
        <f>COUNTA(A64:K64)&gt;0</f>
        <v/>
      </c>
    </row>
    <row r="65">
      <c r="A65" s="11" t="n"/>
      <c r="B65" s="12" t="n"/>
      <c r="C65" s="12" t="n"/>
      <c r="D65" s="12" t="n"/>
      <c r="E65" s="12" t="n"/>
      <c r="F65" s="12" t="n"/>
      <c r="G65" s="12" t="n"/>
      <c r="H65" s="11" t="n"/>
      <c r="I65" s="12" t="n"/>
      <c r="J65" s="12" t="n"/>
      <c r="K65" s="12" t="n"/>
      <c r="L65" s="13">
        <f>OR(E65="Pedido",E65="Modificación",E65="Anulación")</f>
        <v/>
      </c>
      <c r="M65" s="13">
        <f>AND(L65,F65="Sin intervención")</f>
        <v/>
      </c>
      <c r="N65" s="13">
        <f>AND(L65,OR(F65="Revisado y grabado",F65="En espera",F65="No grabado"))</f>
        <v/>
      </c>
      <c r="O65" s="13">
        <f>AND(L65,OR(F65="Sin intervención",F65="Revisado y grabado"))</f>
        <v/>
      </c>
      <c r="P65" s="13">
        <f>AND(O65,ISNUMBER(A65),ISNUMBER(H65),N(H65)&gt;=N(A65))</f>
        <v/>
      </c>
      <c r="Q65" s="13">
        <f>AND(O65,J65="Sí")</f>
        <v/>
      </c>
      <c r="R65" s="13">
        <f>AND(S65,OR(E65="",AND(L65,F65="")))</f>
        <v/>
      </c>
      <c r="S65" s="13">
        <f>COUNTA(A65:K65)&gt;0</f>
        <v/>
      </c>
    </row>
    <row r="66">
      <c r="A66" s="11" t="n"/>
      <c r="B66" s="12" t="n"/>
      <c r="C66" s="12" t="n"/>
      <c r="D66" s="12" t="n"/>
      <c r="E66" s="12" t="n"/>
      <c r="F66" s="12" t="n"/>
      <c r="G66" s="12" t="n"/>
      <c r="H66" s="11" t="n"/>
      <c r="I66" s="12" t="n"/>
      <c r="J66" s="12" t="n"/>
      <c r="K66" s="12" t="n"/>
      <c r="L66" s="13">
        <f>OR(E66="Pedido",E66="Modificación",E66="Anulación")</f>
        <v/>
      </c>
      <c r="M66" s="13">
        <f>AND(L66,F66="Sin intervención")</f>
        <v/>
      </c>
      <c r="N66" s="13">
        <f>AND(L66,OR(F66="Revisado y grabado",F66="En espera",F66="No grabado"))</f>
        <v/>
      </c>
      <c r="O66" s="13">
        <f>AND(L66,OR(F66="Sin intervención",F66="Revisado y grabado"))</f>
        <v/>
      </c>
      <c r="P66" s="13">
        <f>AND(O66,ISNUMBER(A66),ISNUMBER(H66),N(H66)&gt;=N(A66))</f>
        <v/>
      </c>
      <c r="Q66" s="13">
        <f>AND(O66,J66="Sí")</f>
        <v/>
      </c>
      <c r="R66" s="13">
        <f>AND(S66,OR(E66="",AND(L66,F66="")))</f>
        <v/>
      </c>
      <c r="S66" s="13">
        <f>COUNTA(A66:K66)&gt;0</f>
        <v/>
      </c>
    </row>
    <row r="67">
      <c r="A67" s="11" t="n"/>
      <c r="B67" s="12" t="n"/>
      <c r="C67" s="12" t="n"/>
      <c r="D67" s="12" t="n"/>
      <c r="E67" s="12" t="n"/>
      <c r="F67" s="12" t="n"/>
      <c r="G67" s="12" t="n"/>
      <c r="H67" s="11" t="n"/>
      <c r="I67" s="12" t="n"/>
      <c r="J67" s="12" t="n"/>
      <c r="K67" s="12" t="n"/>
      <c r="L67" s="13">
        <f>OR(E67="Pedido",E67="Modificación",E67="Anulación")</f>
        <v/>
      </c>
      <c r="M67" s="13">
        <f>AND(L67,F67="Sin intervención")</f>
        <v/>
      </c>
      <c r="N67" s="13">
        <f>AND(L67,OR(F67="Revisado y grabado",F67="En espera",F67="No grabado"))</f>
        <v/>
      </c>
      <c r="O67" s="13">
        <f>AND(L67,OR(F67="Sin intervención",F67="Revisado y grabado"))</f>
        <v/>
      </c>
      <c r="P67" s="13">
        <f>AND(O67,ISNUMBER(A67),ISNUMBER(H67),N(H67)&gt;=N(A67))</f>
        <v/>
      </c>
      <c r="Q67" s="13">
        <f>AND(O67,J67="Sí")</f>
        <v/>
      </c>
      <c r="R67" s="13">
        <f>AND(S67,OR(E67="",AND(L67,F67="")))</f>
        <v/>
      </c>
      <c r="S67" s="13">
        <f>COUNTA(A67:K67)&gt;0</f>
        <v/>
      </c>
    </row>
    <row r="68">
      <c r="A68" s="11" t="n"/>
      <c r="B68" s="12" t="n"/>
      <c r="C68" s="12" t="n"/>
      <c r="D68" s="12" t="n"/>
      <c r="E68" s="12" t="n"/>
      <c r="F68" s="12" t="n"/>
      <c r="G68" s="12" t="n"/>
      <c r="H68" s="11" t="n"/>
      <c r="I68" s="12" t="n"/>
      <c r="J68" s="12" t="n"/>
      <c r="K68" s="12" t="n"/>
      <c r="L68" s="13">
        <f>OR(E68="Pedido",E68="Modificación",E68="Anulación")</f>
        <v/>
      </c>
      <c r="M68" s="13">
        <f>AND(L68,F68="Sin intervención")</f>
        <v/>
      </c>
      <c r="N68" s="13">
        <f>AND(L68,OR(F68="Revisado y grabado",F68="En espera",F68="No grabado"))</f>
        <v/>
      </c>
      <c r="O68" s="13">
        <f>AND(L68,OR(F68="Sin intervención",F68="Revisado y grabado"))</f>
        <v/>
      </c>
      <c r="P68" s="13">
        <f>AND(O68,ISNUMBER(A68),ISNUMBER(H68),N(H68)&gt;=N(A68))</f>
        <v/>
      </c>
      <c r="Q68" s="13">
        <f>AND(O68,J68="Sí")</f>
        <v/>
      </c>
      <c r="R68" s="13">
        <f>AND(S68,OR(E68="",AND(L68,F68="")))</f>
        <v/>
      </c>
      <c r="S68" s="13">
        <f>COUNTA(A68:K68)&gt;0</f>
        <v/>
      </c>
    </row>
    <row r="69">
      <c r="A69" s="11" t="n"/>
      <c r="B69" s="12" t="n"/>
      <c r="C69" s="12" t="n"/>
      <c r="D69" s="12" t="n"/>
      <c r="E69" s="12" t="n"/>
      <c r="F69" s="12" t="n"/>
      <c r="G69" s="12" t="n"/>
      <c r="H69" s="11" t="n"/>
      <c r="I69" s="12" t="n"/>
      <c r="J69" s="12" t="n"/>
      <c r="K69" s="12" t="n"/>
      <c r="L69" s="13">
        <f>OR(E69="Pedido",E69="Modificación",E69="Anulación")</f>
        <v/>
      </c>
      <c r="M69" s="13">
        <f>AND(L69,F69="Sin intervención")</f>
        <v/>
      </c>
      <c r="N69" s="13">
        <f>AND(L69,OR(F69="Revisado y grabado",F69="En espera",F69="No grabado"))</f>
        <v/>
      </c>
      <c r="O69" s="13">
        <f>AND(L69,OR(F69="Sin intervención",F69="Revisado y grabado"))</f>
        <v/>
      </c>
      <c r="P69" s="13">
        <f>AND(O69,ISNUMBER(A69),ISNUMBER(H69),N(H69)&gt;=N(A69))</f>
        <v/>
      </c>
      <c r="Q69" s="13">
        <f>AND(O69,J69="Sí")</f>
        <v/>
      </c>
      <c r="R69" s="13">
        <f>AND(S69,OR(E69="",AND(L69,F69="")))</f>
        <v/>
      </c>
      <c r="S69" s="13">
        <f>COUNTA(A69:K69)&gt;0</f>
        <v/>
      </c>
    </row>
    <row r="70">
      <c r="A70" s="11" t="n"/>
      <c r="B70" s="12" t="n"/>
      <c r="C70" s="12" t="n"/>
      <c r="D70" s="12" t="n"/>
      <c r="E70" s="12" t="n"/>
      <c r="F70" s="12" t="n"/>
      <c r="G70" s="12" t="n"/>
      <c r="H70" s="11" t="n"/>
      <c r="I70" s="12" t="n"/>
      <c r="J70" s="12" t="n"/>
      <c r="K70" s="12" t="n"/>
      <c r="L70" s="13">
        <f>OR(E70="Pedido",E70="Modificación",E70="Anulación")</f>
        <v/>
      </c>
      <c r="M70" s="13">
        <f>AND(L70,F70="Sin intervención")</f>
        <v/>
      </c>
      <c r="N70" s="13">
        <f>AND(L70,OR(F70="Revisado y grabado",F70="En espera",F70="No grabado"))</f>
        <v/>
      </c>
      <c r="O70" s="13">
        <f>AND(L70,OR(F70="Sin intervención",F70="Revisado y grabado"))</f>
        <v/>
      </c>
      <c r="P70" s="13">
        <f>AND(O70,ISNUMBER(A70),ISNUMBER(H70),N(H70)&gt;=N(A70))</f>
        <v/>
      </c>
      <c r="Q70" s="13">
        <f>AND(O70,J70="Sí")</f>
        <v/>
      </c>
      <c r="R70" s="13">
        <f>AND(S70,OR(E70="",AND(L70,F70="")))</f>
        <v/>
      </c>
      <c r="S70" s="13">
        <f>COUNTA(A70:K70)&gt;0</f>
        <v/>
      </c>
    </row>
    <row r="71">
      <c r="A71" s="11" t="n"/>
      <c r="B71" s="12" t="n"/>
      <c r="C71" s="12" t="n"/>
      <c r="D71" s="12" t="n"/>
      <c r="E71" s="12" t="n"/>
      <c r="F71" s="12" t="n"/>
      <c r="G71" s="12" t="n"/>
      <c r="H71" s="11" t="n"/>
      <c r="I71" s="12" t="n"/>
      <c r="J71" s="12" t="n"/>
      <c r="K71" s="12" t="n"/>
      <c r="L71" s="13">
        <f>OR(E71="Pedido",E71="Modificación",E71="Anulación")</f>
        <v/>
      </c>
      <c r="M71" s="13">
        <f>AND(L71,F71="Sin intervención")</f>
        <v/>
      </c>
      <c r="N71" s="13">
        <f>AND(L71,OR(F71="Revisado y grabado",F71="En espera",F71="No grabado"))</f>
        <v/>
      </c>
      <c r="O71" s="13">
        <f>AND(L71,OR(F71="Sin intervención",F71="Revisado y grabado"))</f>
        <v/>
      </c>
      <c r="P71" s="13">
        <f>AND(O71,ISNUMBER(A71),ISNUMBER(H71),N(H71)&gt;=N(A71))</f>
        <v/>
      </c>
      <c r="Q71" s="13">
        <f>AND(O71,J71="Sí")</f>
        <v/>
      </c>
      <c r="R71" s="13">
        <f>AND(S71,OR(E71="",AND(L71,F71="")))</f>
        <v/>
      </c>
      <c r="S71" s="13">
        <f>COUNTA(A71:K71)&gt;0</f>
        <v/>
      </c>
    </row>
    <row r="72">
      <c r="A72" s="11" t="n"/>
      <c r="B72" s="12" t="n"/>
      <c r="C72" s="12" t="n"/>
      <c r="D72" s="12" t="n"/>
      <c r="E72" s="12" t="n"/>
      <c r="F72" s="12" t="n"/>
      <c r="G72" s="12" t="n"/>
      <c r="H72" s="11" t="n"/>
      <c r="I72" s="12" t="n"/>
      <c r="J72" s="12" t="n"/>
      <c r="K72" s="12" t="n"/>
      <c r="L72" s="13">
        <f>OR(E72="Pedido",E72="Modificación",E72="Anulación")</f>
        <v/>
      </c>
      <c r="M72" s="13">
        <f>AND(L72,F72="Sin intervención")</f>
        <v/>
      </c>
      <c r="N72" s="13">
        <f>AND(L72,OR(F72="Revisado y grabado",F72="En espera",F72="No grabado"))</f>
        <v/>
      </c>
      <c r="O72" s="13">
        <f>AND(L72,OR(F72="Sin intervención",F72="Revisado y grabado"))</f>
        <v/>
      </c>
      <c r="P72" s="13">
        <f>AND(O72,ISNUMBER(A72),ISNUMBER(H72),N(H72)&gt;=N(A72))</f>
        <v/>
      </c>
      <c r="Q72" s="13">
        <f>AND(O72,J72="Sí")</f>
        <v/>
      </c>
      <c r="R72" s="13">
        <f>AND(S72,OR(E72="",AND(L72,F72="")))</f>
        <v/>
      </c>
      <c r="S72" s="13">
        <f>COUNTA(A72:K72)&gt;0</f>
        <v/>
      </c>
    </row>
    <row r="73">
      <c r="A73" s="11" t="n"/>
      <c r="B73" s="12" t="n"/>
      <c r="C73" s="12" t="n"/>
      <c r="D73" s="12" t="n"/>
      <c r="E73" s="12" t="n"/>
      <c r="F73" s="12" t="n"/>
      <c r="G73" s="12" t="n"/>
      <c r="H73" s="11" t="n"/>
      <c r="I73" s="12" t="n"/>
      <c r="J73" s="12" t="n"/>
      <c r="K73" s="12" t="n"/>
      <c r="L73" s="13">
        <f>OR(E73="Pedido",E73="Modificación",E73="Anulación")</f>
        <v/>
      </c>
      <c r="M73" s="13">
        <f>AND(L73,F73="Sin intervención")</f>
        <v/>
      </c>
      <c r="N73" s="13">
        <f>AND(L73,OR(F73="Revisado y grabado",F73="En espera",F73="No grabado"))</f>
        <v/>
      </c>
      <c r="O73" s="13">
        <f>AND(L73,OR(F73="Sin intervención",F73="Revisado y grabado"))</f>
        <v/>
      </c>
      <c r="P73" s="13">
        <f>AND(O73,ISNUMBER(A73),ISNUMBER(H73),N(H73)&gt;=N(A73))</f>
        <v/>
      </c>
      <c r="Q73" s="13">
        <f>AND(O73,J73="Sí")</f>
        <v/>
      </c>
      <c r="R73" s="13">
        <f>AND(S73,OR(E73="",AND(L73,F73="")))</f>
        <v/>
      </c>
      <c r="S73" s="13">
        <f>COUNTA(A73:K73)&gt;0</f>
        <v/>
      </c>
    </row>
    <row r="74">
      <c r="A74" s="11" t="n"/>
      <c r="B74" s="12" t="n"/>
      <c r="C74" s="12" t="n"/>
      <c r="D74" s="12" t="n"/>
      <c r="E74" s="12" t="n"/>
      <c r="F74" s="12" t="n"/>
      <c r="G74" s="12" t="n"/>
      <c r="H74" s="11" t="n"/>
      <c r="I74" s="12" t="n"/>
      <c r="J74" s="12" t="n"/>
      <c r="K74" s="12" t="n"/>
      <c r="L74" s="13">
        <f>OR(E74="Pedido",E74="Modificación",E74="Anulación")</f>
        <v/>
      </c>
      <c r="M74" s="13">
        <f>AND(L74,F74="Sin intervención")</f>
        <v/>
      </c>
      <c r="N74" s="13">
        <f>AND(L74,OR(F74="Revisado y grabado",F74="En espera",F74="No grabado"))</f>
        <v/>
      </c>
      <c r="O74" s="13">
        <f>AND(L74,OR(F74="Sin intervención",F74="Revisado y grabado"))</f>
        <v/>
      </c>
      <c r="P74" s="13">
        <f>AND(O74,ISNUMBER(A74),ISNUMBER(H74),N(H74)&gt;=N(A74))</f>
        <v/>
      </c>
      <c r="Q74" s="13">
        <f>AND(O74,J74="Sí")</f>
        <v/>
      </c>
      <c r="R74" s="13">
        <f>AND(S74,OR(E74="",AND(L74,F74="")))</f>
        <v/>
      </c>
      <c r="S74" s="13">
        <f>COUNTA(A74:K74)&gt;0</f>
        <v/>
      </c>
    </row>
    <row r="75">
      <c r="A75" s="11" t="n"/>
      <c r="B75" s="12" t="n"/>
      <c r="C75" s="12" t="n"/>
      <c r="D75" s="12" t="n"/>
      <c r="E75" s="12" t="n"/>
      <c r="F75" s="12" t="n"/>
      <c r="G75" s="12" t="n"/>
      <c r="H75" s="11" t="n"/>
      <c r="I75" s="12" t="n"/>
      <c r="J75" s="12" t="n"/>
      <c r="K75" s="12" t="n"/>
      <c r="L75" s="13">
        <f>OR(E75="Pedido",E75="Modificación",E75="Anulación")</f>
        <v/>
      </c>
      <c r="M75" s="13">
        <f>AND(L75,F75="Sin intervención")</f>
        <v/>
      </c>
      <c r="N75" s="13">
        <f>AND(L75,OR(F75="Revisado y grabado",F75="En espera",F75="No grabado"))</f>
        <v/>
      </c>
      <c r="O75" s="13">
        <f>AND(L75,OR(F75="Sin intervención",F75="Revisado y grabado"))</f>
        <v/>
      </c>
      <c r="P75" s="13">
        <f>AND(O75,ISNUMBER(A75),ISNUMBER(H75),N(H75)&gt;=N(A75))</f>
        <v/>
      </c>
      <c r="Q75" s="13">
        <f>AND(O75,J75="Sí")</f>
        <v/>
      </c>
      <c r="R75" s="13">
        <f>AND(S75,OR(E75="",AND(L75,F75="")))</f>
        <v/>
      </c>
      <c r="S75" s="13">
        <f>COUNTA(A75:K75)&gt;0</f>
        <v/>
      </c>
    </row>
    <row r="76">
      <c r="A76" s="11" t="n"/>
      <c r="B76" s="12" t="n"/>
      <c r="C76" s="12" t="n"/>
      <c r="D76" s="12" t="n"/>
      <c r="E76" s="12" t="n"/>
      <c r="F76" s="12" t="n"/>
      <c r="G76" s="12" t="n"/>
      <c r="H76" s="11" t="n"/>
      <c r="I76" s="12" t="n"/>
      <c r="J76" s="12" t="n"/>
      <c r="K76" s="12" t="n"/>
      <c r="L76" s="13">
        <f>OR(E76="Pedido",E76="Modificación",E76="Anulación")</f>
        <v/>
      </c>
      <c r="M76" s="13">
        <f>AND(L76,F76="Sin intervención")</f>
        <v/>
      </c>
      <c r="N76" s="13">
        <f>AND(L76,OR(F76="Revisado y grabado",F76="En espera",F76="No grabado"))</f>
        <v/>
      </c>
      <c r="O76" s="13">
        <f>AND(L76,OR(F76="Sin intervención",F76="Revisado y grabado"))</f>
        <v/>
      </c>
      <c r="P76" s="13">
        <f>AND(O76,ISNUMBER(A76),ISNUMBER(H76),N(H76)&gt;=N(A76))</f>
        <v/>
      </c>
      <c r="Q76" s="13">
        <f>AND(O76,J76="Sí")</f>
        <v/>
      </c>
      <c r="R76" s="13">
        <f>AND(S76,OR(E76="",AND(L76,F76="")))</f>
        <v/>
      </c>
      <c r="S76" s="13">
        <f>COUNTA(A76:K76)&gt;0</f>
        <v/>
      </c>
    </row>
    <row r="77">
      <c r="A77" s="11" t="n"/>
      <c r="B77" s="12" t="n"/>
      <c r="C77" s="12" t="n"/>
      <c r="D77" s="12" t="n"/>
      <c r="E77" s="12" t="n"/>
      <c r="F77" s="12" t="n"/>
      <c r="G77" s="12" t="n"/>
      <c r="H77" s="11" t="n"/>
      <c r="I77" s="12" t="n"/>
      <c r="J77" s="12" t="n"/>
      <c r="K77" s="12" t="n"/>
      <c r="L77" s="13">
        <f>OR(E77="Pedido",E77="Modificación",E77="Anulación")</f>
        <v/>
      </c>
      <c r="M77" s="13">
        <f>AND(L77,F77="Sin intervención")</f>
        <v/>
      </c>
      <c r="N77" s="13">
        <f>AND(L77,OR(F77="Revisado y grabado",F77="En espera",F77="No grabado"))</f>
        <v/>
      </c>
      <c r="O77" s="13">
        <f>AND(L77,OR(F77="Sin intervención",F77="Revisado y grabado"))</f>
        <v/>
      </c>
      <c r="P77" s="13">
        <f>AND(O77,ISNUMBER(A77),ISNUMBER(H77),N(H77)&gt;=N(A77))</f>
        <v/>
      </c>
      <c r="Q77" s="13">
        <f>AND(O77,J77="Sí")</f>
        <v/>
      </c>
      <c r="R77" s="13">
        <f>AND(S77,OR(E77="",AND(L77,F77="")))</f>
        <v/>
      </c>
      <c r="S77" s="13">
        <f>COUNTA(A77:K77)&gt;0</f>
        <v/>
      </c>
    </row>
    <row r="78">
      <c r="A78" s="11" t="n"/>
      <c r="B78" s="12" t="n"/>
      <c r="C78" s="12" t="n"/>
      <c r="D78" s="12" t="n"/>
      <c r="E78" s="12" t="n"/>
      <c r="F78" s="12" t="n"/>
      <c r="G78" s="12" t="n"/>
      <c r="H78" s="11" t="n"/>
      <c r="I78" s="12" t="n"/>
      <c r="J78" s="12" t="n"/>
      <c r="K78" s="12" t="n"/>
      <c r="L78" s="13">
        <f>OR(E78="Pedido",E78="Modificación",E78="Anulación")</f>
        <v/>
      </c>
      <c r="M78" s="13">
        <f>AND(L78,F78="Sin intervención")</f>
        <v/>
      </c>
      <c r="N78" s="13">
        <f>AND(L78,OR(F78="Revisado y grabado",F78="En espera",F78="No grabado"))</f>
        <v/>
      </c>
      <c r="O78" s="13">
        <f>AND(L78,OR(F78="Sin intervención",F78="Revisado y grabado"))</f>
        <v/>
      </c>
      <c r="P78" s="13">
        <f>AND(O78,ISNUMBER(A78),ISNUMBER(H78),N(H78)&gt;=N(A78))</f>
        <v/>
      </c>
      <c r="Q78" s="13">
        <f>AND(O78,J78="Sí")</f>
        <v/>
      </c>
      <c r="R78" s="13">
        <f>AND(S78,OR(E78="",AND(L78,F78="")))</f>
        <v/>
      </c>
      <c r="S78" s="13">
        <f>COUNTA(A78:K78)&gt;0</f>
        <v/>
      </c>
    </row>
    <row r="79">
      <c r="A79" s="11" t="n"/>
      <c r="B79" s="12" t="n"/>
      <c r="C79" s="12" t="n"/>
      <c r="D79" s="12" t="n"/>
      <c r="E79" s="12" t="n"/>
      <c r="F79" s="12" t="n"/>
      <c r="G79" s="12" t="n"/>
      <c r="H79" s="11" t="n"/>
      <c r="I79" s="12" t="n"/>
      <c r="J79" s="12" t="n"/>
      <c r="K79" s="12" t="n"/>
      <c r="L79" s="13">
        <f>OR(E79="Pedido",E79="Modificación",E79="Anulación")</f>
        <v/>
      </c>
      <c r="M79" s="13">
        <f>AND(L79,F79="Sin intervención")</f>
        <v/>
      </c>
      <c r="N79" s="13">
        <f>AND(L79,OR(F79="Revisado y grabado",F79="En espera",F79="No grabado"))</f>
        <v/>
      </c>
      <c r="O79" s="13">
        <f>AND(L79,OR(F79="Sin intervención",F79="Revisado y grabado"))</f>
        <v/>
      </c>
      <c r="P79" s="13">
        <f>AND(O79,ISNUMBER(A79),ISNUMBER(H79),N(H79)&gt;=N(A79))</f>
        <v/>
      </c>
      <c r="Q79" s="13">
        <f>AND(O79,J79="Sí")</f>
        <v/>
      </c>
      <c r="R79" s="13">
        <f>AND(S79,OR(E79="",AND(L79,F79="")))</f>
        <v/>
      </c>
      <c r="S79" s="13">
        <f>COUNTA(A79:K79)&gt;0</f>
        <v/>
      </c>
    </row>
    <row r="80">
      <c r="A80" s="11" t="n"/>
      <c r="B80" s="12" t="n"/>
      <c r="C80" s="12" t="n"/>
      <c r="D80" s="12" t="n"/>
      <c r="E80" s="12" t="n"/>
      <c r="F80" s="12" t="n"/>
      <c r="G80" s="12" t="n"/>
      <c r="H80" s="11" t="n"/>
      <c r="I80" s="12" t="n"/>
      <c r="J80" s="12" t="n"/>
      <c r="K80" s="12" t="n"/>
      <c r="L80" s="13">
        <f>OR(E80="Pedido",E80="Modificación",E80="Anulación")</f>
        <v/>
      </c>
      <c r="M80" s="13">
        <f>AND(L80,F80="Sin intervención")</f>
        <v/>
      </c>
      <c r="N80" s="13">
        <f>AND(L80,OR(F80="Revisado y grabado",F80="En espera",F80="No grabado"))</f>
        <v/>
      </c>
      <c r="O80" s="13">
        <f>AND(L80,OR(F80="Sin intervención",F80="Revisado y grabado"))</f>
        <v/>
      </c>
      <c r="P80" s="13">
        <f>AND(O80,ISNUMBER(A80),ISNUMBER(H80),N(H80)&gt;=N(A80))</f>
        <v/>
      </c>
      <c r="Q80" s="13">
        <f>AND(O80,J80="Sí")</f>
        <v/>
      </c>
      <c r="R80" s="13">
        <f>AND(S80,OR(E80="",AND(L80,F80="")))</f>
        <v/>
      </c>
      <c r="S80" s="13">
        <f>COUNTA(A80:K80)&gt;0</f>
        <v/>
      </c>
    </row>
    <row r="81">
      <c r="A81" s="11" t="n"/>
      <c r="B81" s="12" t="n"/>
      <c r="C81" s="12" t="n"/>
      <c r="D81" s="12" t="n"/>
      <c r="E81" s="12" t="n"/>
      <c r="F81" s="12" t="n"/>
      <c r="G81" s="12" t="n"/>
      <c r="H81" s="11" t="n"/>
      <c r="I81" s="12" t="n"/>
      <c r="J81" s="12" t="n"/>
      <c r="K81" s="12" t="n"/>
      <c r="L81" s="13">
        <f>OR(E81="Pedido",E81="Modificación",E81="Anulación")</f>
        <v/>
      </c>
      <c r="M81" s="13">
        <f>AND(L81,F81="Sin intervención")</f>
        <v/>
      </c>
      <c r="N81" s="13">
        <f>AND(L81,OR(F81="Revisado y grabado",F81="En espera",F81="No grabado"))</f>
        <v/>
      </c>
      <c r="O81" s="13">
        <f>AND(L81,OR(F81="Sin intervención",F81="Revisado y grabado"))</f>
        <v/>
      </c>
      <c r="P81" s="13">
        <f>AND(O81,ISNUMBER(A81),ISNUMBER(H81),N(H81)&gt;=N(A81))</f>
        <v/>
      </c>
      <c r="Q81" s="13">
        <f>AND(O81,J81="Sí")</f>
        <v/>
      </c>
      <c r="R81" s="13">
        <f>AND(S81,OR(E81="",AND(L81,F81="")))</f>
        <v/>
      </c>
      <c r="S81" s="13">
        <f>COUNTA(A81:K81)&gt;0</f>
        <v/>
      </c>
    </row>
    <row r="82">
      <c r="A82" s="11" t="n"/>
      <c r="B82" s="12" t="n"/>
      <c r="C82" s="12" t="n"/>
      <c r="D82" s="12" t="n"/>
      <c r="E82" s="12" t="n"/>
      <c r="F82" s="12" t="n"/>
      <c r="G82" s="12" t="n"/>
      <c r="H82" s="11" t="n"/>
      <c r="I82" s="12" t="n"/>
      <c r="J82" s="12" t="n"/>
      <c r="K82" s="12" t="n"/>
      <c r="L82" s="13">
        <f>OR(E82="Pedido",E82="Modificación",E82="Anulación")</f>
        <v/>
      </c>
      <c r="M82" s="13">
        <f>AND(L82,F82="Sin intervención")</f>
        <v/>
      </c>
      <c r="N82" s="13">
        <f>AND(L82,OR(F82="Revisado y grabado",F82="En espera",F82="No grabado"))</f>
        <v/>
      </c>
      <c r="O82" s="13">
        <f>AND(L82,OR(F82="Sin intervención",F82="Revisado y grabado"))</f>
        <v/>
      </c>
      <c r="P82" s="13">
        <f>AND(O82,ISNUMBER(A82),ISNUMBER(H82),N(H82)&gt;=N(A82))</f>
        <v/>
      </c>
      <c r="Q82" s="13">
        <f>AND(O82,J82="Sí")</f>
        <v/>
      </c>
      <c r="R82" s="13">
        <f>AND(S82,OR(E82="",AND(L82,F82="")))</f>
        <v/>
      </c>
      <c r="S82" s="13">
        <f>COUNTA(A82:K82)&gt;0</f>
        <v/>
      </c>
    </row>
    <row r="83">
      <c r="A83" s="11" t="n"/>
      <c r="B83" s="12" t="n"/>
      <c r="C83" s="12" t="n"/>
      <c r="D83" s="12" t="n"/>
      <c r="E83" s="12" t="n"/>
      <c r="F83" s="12" t="n"/>
      <c r="G83" s="12" t="n"/>
      <c r="H83" s="11" t="n"/>
      <c r="I83" s="12" t="n"/>
      <c r="J83" s="12" t="n"/>
      <c r="K83" s="12" t="n"/>
      <c r="L83" s="13">
        <f>OR(E83="Pedido",E83="Modificación",E83="Anulación")</f>
        <v/>
      </c>
      <c r="M83" s="13">
        <f>AND(L83,F83="Sin intervención")</f>
        <v/>
      </c>
      <c r="N83" s="13">
        <f>AND(L83,OR(F83="Revisado y grabado",F83="En espera",F83="No grabado"))</f>
        <v/>
      </c>
      <c r="O83" s="13">
        <f>AND(L83,OR(F83="Sin intervención",F83="Revisado y grabado"))</f>
        <v/>
      </c>
      <c r="P83" s="13">
        <f>AND(O83,ISNUMBER(A83),ISNUMBER(H83),N(H83)&gt;=N(A83))</f>
        <v/>
      </c>
      <c r="Q83" s="13">
        <f>AND(O83,J83="Sí")</f>
        <v/>
      </c>
      <c r="R83" s="13">
        <f>AND(S83,OR(E83="",AND(L83,F83="")))</f>
        <v/>
      </c>
      <c r="S83" s="13">
        <f>COUNTA(A83:K83)&gt;0</f>
        <v/>
      </c>
    </row>
    <row r="84">
      <c r="A84" s="11" t="n"/>
      <c r="B84" s="12" t="n"/>
      <c r="C84" s="12" t="n"/>
      <c r="D84" s="12" t="n"/>
      <c r="E84" s="12" t="n"/>
      <c r="F84" s="12" t="n"/>
      <c r="G84" s="12" t="n"/>
      <c r="H84" s="11" t="n"/>
      <c r="I84" s="12" t="n"/>
      <c r="J84" s="12" t="n"/>
      <c r="K84" s="12" t="n"/>
      <c r="L84" s="13">
        <f>OR(E84="Pedido",E84="Modificación",E84="Anulación")</f>
        <v/>
      </c>
      <c r="M84" s="13">
        <f>AND(L84,F84="Sin intervención")</f>
        <v/>
      </c>
      <c r="N84" s="13">
        <f>AND(L84,OR(F84="Revisado y grabado",F84="En espera",F84="No grabado"))</f>
        <v/>
      </c>
      <c r="O84" s="13">
        <f>AND(L84,OR(F84="Sin intervención",F84="Revisado y grabado"))</f>
        <v/>
      </c>
      <c r="P84" s="13">
        <f>AND(O84,ISNUMBER(A84),ISNUMBER(H84),N(H84)&gt;=N(A84))</f>
        <v/>
      </c>
      <c r="Q84" s="13">
        <f>AND(O84,J84="Sí")</f>
        <v/>
      </c>
      <c r="R84" s="13">
        <f>AND(S84,OR(E84="",AND(L84,F84="")))</f>
        <v/>
      </c>
      <c r="S84" s="13">
        <f>COUNTA(A84:K84)&gt;0</f>
        <v/>
      </c>
    </row>
    <row r="85">
      <c r="A85" s="11" t="n"/>
      <c r="B85" s="12" t="n"/>
      <c r="C85" s="12" t="n"/>
      <c r="D85" s="12" t="n"/>
      <c r="E85" s="12" t="n"/>
      <c r="F85" s="12" t="n"/>
      <c r="G85" s="12" t="n"/>
      <c r="H85" s="11" t="n"/>
      <c r="I85" s="12" t="n"/>
      <c r="J85" s="12" t="n"/>
      <c r="K85" s="12" t="n"/>
      <c r="L85" s="13">
        <f>OR(E85="Pedido",E85="Modificación",E85="Anulación")</f>
        <v/>
      </c>
      <c r="M85" s="13">
        <f>AND(L85,F85="Sin intervención")</f>
        <v/>
      </c>
      <c r="N85" s="13">
        <f>AND(L85,OR(F85="Revisado y grabado",F85="En espera",F85="No grabado"))</f>
        <v/>
      </c>
      <c r="O85" s="13">
        <f>AND(L85,OR(F85="Sin intervención",F85="Revisado y grabado"))</f>
        <v/>
      </c>
      <c r="P85" s="13">
        <f>AND(O85,ISNUMBER(A85),ISNUMBER(H85),N(H85)&gt;=N(A85))</f>
        <v/>
      </c>
      <c r="Q85" s="13">
        <f>AND(O85,J85="Sí")</f>
        <v/>
      </c>
      <c r="R85" s="13">
        <f>AND(S85,OR(E85="",AND(L85,F85="")))</f>
        <v/>
      </c>
      <c r="S85" s="13">
        <f>COUNTA(A85:K85)&gt;0</f>
        <v/>
      </c>
    </row>
    <row r="86">
      <c r="A86" s="11" t="n"/>
      <c r="B86" s="12" t="n"/>
      <c r="C86" s="12" t="n"/>
      <c r="D86" s="12" t="n"/>
      <c r="E86" s="12" t="n"/>
      <c r="F86" s="12" t="n"/>
      <c r="G86" s="12" t="n"/>
      <c r="H86" s="11" t="n"/>
      <c r="I86" s="12" t="n"/>
      <c r="J86" s="12" t="n"/>
      <c r="K86" s="12" t="n"/>
      <c r="L86" s="13">
        <f>OR(E86="Pedido",E86="Modificación",E86="Anulación")</f>
        <v/>
      </c>
      <c r="M86" s="13">
        <f>AND(L86,F86="Sin intervención")</f>
        <v/>
      </c>
      <c r="N86" s="13">
        <f>AND(L86,OR(F86="Revisado y grabado",F86="En espera",F86="No grabado"))</f>
        <v/>
      </c>
      <c r="O86" s="13">
        <f>AND(L86,OR(F86="Sin intervención",F86="Revisado y grabado"))</f>
        <v/>
      </c>
      <c r="P86" s="13">
        <f>AND(O86,ISNUMBER(A86),ISNUMBER(H86),N(H86)&gt;=N(A86))</f>
        <v/>
      </c>
      <c r="Q86" s="13">
        <f>AND(O86,J86="Sí")</f>
        <v/>
      </c>
      <c r="R86" s="13">
        <f>AND(S86,OR(E86="",AND(L86,F86="")))</f>
        <v/>
      </c>
      <c r="S86" s="13">
        <f>COUNTA(A86:K86)&gt;0</f>
        <v/>
      </c>
    </row>
    <row r="87">
      <c r="A87" s="11" t="n"/>
      <c r="B87" s="12" t="n"/>
      <c r="C87" s="12" t="n"/>
      <c r="D87" s="12" t="n"/>
      <c r="E87" s="12" t="n"/>
      <c r="F87" s="12" t="n"/>
      <c r="G87" s="12" t="n"/>
      <c r="H87" s="11" t="n"/>
      <c r="I87" s="12" t="n"/>
      <c r="J87" s="12" t="n"/>
      <c r="K87" s="12" t="n"/>
      <c r="L87" s="13">
        <f>OR(E87="Pedido",E87="Modificación",E87="Anulación")</f>
        <v/>
      </c>
      <c r="M87" s="13">
        <f>AND(L87,F87="Sin intervención")</f>
        <v/>
      </c>
      <c r="N87" s="13">
        <f>AND(L87,OR(F87="Revisado y grabado",F87="En espera",F87="No grabado"))</f>
        <v/>
      </c>
      <c r="O87" s="13">
        <f>AND(L87,OR(F87="Sin intervención",F87="Revisado y grabado"))</f>
        <v/>
      </c>
      <c r="P87" s="13">
        <f>AND(O87,ISNUMBER(A87),ISNUMBER(H87),N(H87)&gt;=N(A87))</f>
        <v/>
      </c>
      <c r="Q87" s="13">
        <f>AND(O87,J87="Sí")</f>
        <v/>
      </c>
      <c r="R87" s="13">
        <f>AND(S87,OR(E87="",AND(L87,F87="")))</f>
        <v/>
      </c>
      <c r="S87" s="13">
        <f>COUNTA(A87:K87)&gt;0</f>
        <v/>
      </c>
    </row>
    <row r="88">
      <c r="A88" s="11" t="n"/>
      <c r="B88" s="12" t="n"/>
      <c r="C88" s="12" t="n"/>
      <c r="D88" s="12" t="n"/>
      <c r="E88" s="12" t="n"/>
      <c r="F88" s="12" t="n"/>
      <c r="G88" s="12" t="n"/>
      <c r="H88" s="11" t="n"/>
      <c r="I88" s="12" t="n"/>
      <c r="J88" s="12" t="n"/>
      <c r="K88" s="12" t="n"/>
      <c r="L88" s="13">
        <f>OR(E88="Pedido",E88="Modificación",E88="Anulación")</f>
        <v/>
      </c>
      <c r="M88" s="13">
        <f>AND(L88,F88="Sin intervención")</f>
        <v/>
      </c>
      <c r="N88" s="13">
        <f>AND(L88,OR(F88="Revisado y grabado",F88="En espera",F88="No grabado"))</f>
        <v/>
      </c>
      <c r="O88" s="13">
        <f>AND(L88,OR(F88="Sin intervención",F88="Revisado y grabado"))</f>
        <v/>
      </c>
      <c r="P88" s="13">
        <f>AND(O88,ISNUMBER(A88),ISNUMBER(H88),N(H88)&gt;=N(A88))</f>
        <v/>
      </c>
      <c r="Q88" s="13">
        <f>AND(O88,J88="Sí")</f>
        <v/>
      </c>
      <c r="R88" s="13">
        <f>AND(S88,OR(E88="",AND(L88,F88="")))</f>
        <v/>
      </c>
      <c r="S88" s="13">
        <f>COUNTA(A88:K88)&gt;0</f>
        <v/>
      </c>
    </row>
    <row r="89">
      <c r="A89" s="11" t="n"/>
      <c r="B89" s="12" t="n"/>
      <c r="C89" s="12" t="n"/>
      <c r="D89" s="12" t="n"/>
      <c r="E89" s="12" t="n"/>
      <c r="F89" s="12" t="n"/>
      <c r="G89" s="12" t="n"/>
      <c r="H89" s="11" t="n"/>
      <c r="I89" s="12" t="n"/>
      <c r="J89" s="12" t="n"/>
      <c r="K89" s="12" t="n"/>
      <c r="L89" s="13">
        <f>OR(E89="Pedido",E89="Modificación",E89="Anulación")</f>
        <v/>
      </c>
      <c r="M89" s="13">
        <f>AND(L89,F89="Sin intervención")</f>
        <v/>
      </c>
      <c r="N89" s="13">
        <f>AND(L89,OR(F89="Revisado y grabado",F89="En espera",F89="No grabado"))</f>
        <v/>
      </c>
      <c r="O89" s="13">
        <f>AND(L89,OR(F89="Sin intervención",F89="Revisado y grabado"))</f>
        <v/>
      </c>
      <c r="P89" s="13">
        <f>AND(O89,ISNUMBER(A89),ISNUMBER(H89),N(H89)&gt;=N(A89))</f>
        <v/>
      </c>
      <c r="Q89" s="13">
        <f>AND(O89,J89="Sí")</f>
        <v/>
      </c>
      <c r="R89" s="13">
        <f>AND(S89,OR(E89="",AND(L89,F89="")))</f>
        <v/>
      </c>
      <c r="S89" s="13">
        <f>COUNTA(A89:K89)&gt;0</f>
        <v/>
      </c>
    </row>
    <row r="90">
      <c r="A90" s="11" t="n"/>
      <c r="B90" s="12" t="n"/>
      <c r="C90" s="12" t="n"/>
      <c r="D90" s="12" t="n"/>
      <c r="E90" s="12" t="n"/>
      <c r="F90" s="12" t="n"/>
      <c r="G90" s="12" t="n"/>
      <c r="H90" s="11" t="n"/>
      <c r="I90" s="12" t="n"/>
      <c r="J90" s="12" t="n"/>
      <c r="K90" s="12" t="n"/>
      <c r="L90" s="13">
        <f>OR(E90="Pedido",E90="Modificación",E90="Anulación")</f>
        <v/>
      </c>
      <c r="M90" s="13">
        <f>AND(L90,F90="Sin intervención")</f>
        <v/>
      </c>
      <c r="N90" s="13">
        <f>AND(L90,OR(F90="Revisado y grabado",F90="En espera",F90="No grabado"))</f>
        <v/>
      </c>
      <c r="O90" s="13">
        <f>AND(L90,OR(F90="Sin intervención",F90="Revisado y grabado"))</f>
        <v/>
      </c>
      <c r="P90" s="13">
        <f>AND(O90,ISNUMBER(A90),ISNUMBER(H90),N(H90)&gt;=N(A90))</f>
        <v/>
      </c>
      <c r="Q90" s="13">
        <f>AND(O90,J90="Sí")</f>
        <v/>
      </c>
      <c r="R90" s="13">
        <f>AND(S90,OR(E90="",AND(L90,F90="")))</f>
        <v/>
      </c>
      <c r="S90" s="13">
        <f>COUNTA(A90:K90)&gt;0</f>
        <v/>
      </c>
    </row>
    <row r="91">
      <c r="A91" s="11" t="n"/>
      <c r="B91" s="12" t="n"/>
      <c r="C91" s="12" t="n"/>
      <c r="D91" s="12" t="n"/>
      <c r="E91" s="12" t="n"/>
      <c r="F91" s="12" t="n"/>
      <c r="G91" s="12" t="n"/>
      <c r="H91" s="11" t="n"/>
      <c r="I91" s="12" t="n"/>
      <c r="J91" s="12" t="n"/>
      <c r="K91" s="12" t="n"/>
      <c r="L91" s="13">
        <f>OR(E91="Pedido",E91="Modificación",E91="Anulación")</f>
        <v/>
      </c>
      <c r="M91" s="13">
        <f>AND(L91,F91="Sin intervención")</f>
        <v/>
      </c>
      <c r="N91" s="13">
        <f>AND(L91,OR(F91="Revisado y grabado",F91="En espera",F91="No grabado"))</f>
        <v/>
      </c>
      <c r="O91" s="13">
        <f>AND(L91,OR(F91="Sin intervención",F91="Revisado y grabado"))</f>
        <v/>
      </c>
      <c r="P91" s="13">
        <f>AND(O91,ISNUMBER(A91),ISNUMBER(H91),N(H91)&gt;=N(A91))</f>
        <v/>
      </c>
      <c r="Q91" s="13">
        <f>AND(O91,J91="Sí")</f>
        <v/>
      </c>
      <c r="R91" s="13">
        <f>AND(S91,OR(E91="",AND(L91,F91="")))</f>
        <v/>
      </c>
      <c r="S91" s="13">
        <f>COUNTA(A91:K91)&gt;0</f>
        <v/>
      </c>
    </row>
    <row r="92">
      <c r="A92" s="11" t="n"/>
      <c r="B92" s="12" t="n"/>
      <c r="C92" s="12" t="n"/>
      <c r="D92" s="12" t="n"/>
      <c r="E92" s="12" t="n"/>
      <c r="F92" s="12" t="n"/>
      <c r="G92" s="12" t="n"/>
      <c r="H92" s="11" t="n"/>
      <c r="I92" s="12" t="n"/>
      <c r="J92" s="12" t="n"/>
      <c r="K92" s="12" t="n"/>
      <c r="L92" s="13">
        <f>OR(E92="Pedido",E92="Modificación",E92="Anulación")</f>
        <v/>
      </c>
      <c r="M92" s="13">
        <f>AND(L92,F92="Sin intervención")</f>
        <v/>
      </c>
      <c r="N92" s="13">
        <f>AND(L92,OR(F92="Revisado y grabado",F92="En espera",F92="No grabado"))</f>
        <v/>
      </c>
      <c r="O92" s="13">
        <f>AND(L92,OR(F92="Sin intervención",F92="Revisado y grabado"))</f>
        <v/>
      </c>
      <c r="P92" s="13">
        <f>AND(O92,ISNUMBER(A92),ISNUMBER(H92),N(H92)&gt;=N(A92))</f>
        <v/>
      </c>
      <c r="Q92" s="13">
        <f>AND(O92,J92="Sí")</f>
        <v/>
      </c>
      <c r="R92" s="13">
        <f>AND(S92,OR(E92="",AND(L92,F92="")))</f>
        <v/>
      </c>
      <c r="S92" s="13">
        <f>COUNTA(A92:K92)&gt;0</f>
        <v/>
      </c>
    </row>
    <row r="93">
      <c r="A93" s="11" t="n"/>
      <c r="B93" s="12" t="n"/>
      <c r="C93" s="12" t="n"/>
      <c r="D93" s="12" t="n"/>
      <c r="E93" s="12" t="n"/>
      <c r="F93" s="12" t="n"/>
      <c r="G93" s="12" t="n"/>
      <c r="H93" s="11" t="n"/>
      <c r="I93" s="12" t="n"/>
      <c r="J93" s="12" t="n"/>
      <c r="K93" s="12" t="n"/>
      <c r="L93" s="13">
        <f>OR(E93="Pedido",E93="Modificación",E93="Anulación")</f>
        <v/>
      </c>
      <c r="M93" s="13">
        <f>AND(L93,F93="Sin intervención")</f>
        <v/>
      </c>
      <c r="N93" s="13">
        <f>AND(L93,OR(F93="Revisado y grabado",F93="En espera",F93="No grabado"))</f>
        <v/>
      </c>
      <c r="O93" s="13">
        <f>AND(L93,OR(F93="Sin intervención",F93="Revisado y grabado"))</f>
        <v/>
      </c>
      <c r="P93" s="13">
        <f>AND(O93,ISNUMBER(A93),ISNUMBER(H93),N(H93)&gt;=N(A93))</f>
        <v/>
      </c>
      <c r="Q93" s="13">
        <f>AND(O93,J93="Sí")</f>
        <v/>
      </c>
      <c r="R93" s="13">
        <f>AND(S93,OR(E93="",AND(L93,F93="")))</f>
        <v/>
      </c>
      <c r="S93" s="13">
        <f>COUNTA(A93:K93)&gt;0</f>
        <v/>
      </c>
    </row>
    <row r="94">
      <c r="A94" s="11" t="n"/>
      <c r="B94" s="12" t="n"/>
      <c r="C94" s="12" t="n"/>
      <c r="D94" s="12" t="n"/>
      <c r="E94" s="12" t="n"/>
      <c r="F94" s="12" t="n"/>
      <c r="G94" s="12" t="n"/>
      <c r="H94" s="11" t="n"/>
      <c r="I94" s="12" t="n"/>
      <c r="J94" s="12" t="n"/>
      <c r="K94" s="12" t="n"/>
      <c r="L94" s="13">
        <f>OR(E94="Pedido",E94="Modificación",E94="Anulación")</f>
        <v/>
      </c>
      <c r="M94" s="13">
        <f>AND(L94,F94="Sin intervención")</f>
        <v/>
      </c>
      <c r="N94" s="13">
        <f>AND(L94,OR(F94="Revisado y grabado",F94="En espera",F94="No grabado"))</f>
        <v/>
      </c>
      <c r="O94" s="13">
        <f>AND(L94,OR(F94="Sin intervención",F94="Revisado y grabado"))</f>
        <v/>
      </c>
      <c r="P94" s="13">
        <f>AND(O94,ISNUMBER(A94),ISNUMBER(H94),N(H94)&gt;=N(A94))</f>
        <v/>
      </c>
      <c r="Q94" s="13">
        <f>AND(O94,J94="Sí")</f>
        <v/>
      </c>
      <c r="R94" s="13">
        <f>AND(S94,OR(E94="",AND(L94,F94="")))</f>
        <v/>
      </c>
      <c r="S94" s="13">
        <f>COUNTA(A94:K94)&gt;0</f>
        <v/>
      </c>
    </row>
    <row r="95">
      <c r="A95" s="11" t="n"/>
      <c r="B95" s="12" t="n"/>
      <c r="C95" s="12" t="n"/>
      <c r="D95" s="12" t="n"/>
      <c r="E95" s="12" t="n"/>
      <c r="F95" s="12" t="n"/>
      <c r="G95" s="12" t="n"/>
      <c r="H95" s="11" t="n"/>
      <c r="I95" s="12" t="n"/>
      <c r="J95" s="12" t="n"/>
      <c r="K95" s="12" t="n"/>
      <c r="L95" s="13">
        <f>OR(E95="Pedido",E95="Modificación",E95="Anulación")</f>
        <v/>
      </c>
      <c r="M95" s="13">
        <f>AND(L95,F95="Sin intervención")</f>
        <v/>
      </c>
      <c r="N95" s="13">
        <f>AND(L95,OR(F95="Revisado y grabado",F95="En espera",F95="No grabado"))</f>
        <v/>
      </c>
      <c r="O95" s="13">
        <f>AND(L95,OR(F95="Sin intervención",F95="Revisado y grabado"))</f>
        <v/>
      </c>
      <c r="P95" s="13">
        <f>AND(O95,ISNUMBER(A95),ISNUMBER(H95),N(H95)&gt;=N(A95))</f>
        <v/>
      </c>
      <c r="Q95" s="13">
        <f>AND(O95,J95="Sí")</f>
        <v/>
      </c>
      <c r="R95" s="13">
        <f>AND(S95,OR(E95="",AND(L95,F95="")))</f>
        <v/>
      </c>
      <c r="S95" s="13">
        <f>COUNTA(A95:K95)&gt;0</f>
        <v/>
      </c>
    </row>
    <row r="96">
      <c r="A96" s="11" t="n"/>
      <c r="B96" s="12" t="n"/>
      <c r="C96" s="12" t="n"/>
      <c r="D96" s="12" t="n"/>
      <c r="E96" s="12" t="n"/>
      <c r="F96" s="12" t="n"/>
      <c r="G96" s="12" t="n"/>
      <c r="H96" s="11" t="n"/>
      <c r="I96" s="12" t="n"/>
      <c r="J96" s="12" t="n"/>
      <c r="K96" s="12" t="n"/>
      <c r="L96" s="13">
        <f>OR(E96="Pedido",E96="Modificación",E96="Anulación")</f>
        <v/>
      </c>
      <c r="M96" s="13">
        <f>AND(L96,F96="Sin intervención")</f>
        <v/>
      </c>
      <c r="N96" s="13">
        <f>AND(L96,OR(F96="Revisado y grabado",F96="En espera",F96="No grabado"))</f>
        <v/>
      </c>
      <c r="O96" s="13">
        <f>AND(L96,OR(F96="Sin intervención",F96="Revisado y grabado"))</f>
        <v/>
      </c>
      <c r="P96" s="13">
        <f>AND(O96,ISNUMBER(A96),ISNUMBER(H96),N(H96)&gt;=N(A96))</f>
        <v/>
      </c>
      <c r="Q96" s="13">
        <f>AND(O96,J96="Sí")</f>
        <v/>
      </c>
      <c r="R96" s="13">
        <f>AND(S96,OR(E96="",AND(L96,F96="")))</f>
        <v/>
      </c>
      <c r="S96" s="13">
        <f>COUNTA(A96:K96)&gt;0</f>
        <v/>
      </c>
    </row>
    <row r="97">
      <c r="A97" s="11" t="n"/>
      <c r="B97" s="12" t="n"/>
      <c r="C97" s="12" t="n"/>
      <c r="D97" s="12" t="n"/>
      <c r="E97" s="12" t="n"/>
      <c r="F97" s="12" t="n"/>
      <c r="G97" s="12" t="n"/>
      <c r="H97" s="11" t="n"/>
      <c r="I97" s="12" t="n"/>
      <c r="J97" s="12" t="n"/>
      <c r="K97" s="12" t="n"/>
      <c r="L97" s="13">
        <f>OR(E97="Pedido",E97="Modificación",E97="Anulación")</f>
        <v/>
      </c>
      <c r="M97" s="13">
        <f>AND(L97,F97="Sin intervención")</f>
        <v/>
      </c>
      <c r="N97" s="13">
        <f>AND(L97,OR(F97="Revisado y grabado",F97="En espera",F97="No grabado"))</f>
        <v/>
      </c>
      <c r="O97" s="13">
        <f>AND(L97,OR(F97="Sin intervención",F97="Revisado y grabado"))</f>
        <v/>
      </c>
      <c r="P97" s="13">
        <f>AND(O97,ISNUMBER(A97),ISNUMBER(H97),N(H97)&gt;=N(A97))</f>
        <v/>
      </c>
      <c r="Q97" s="13">
        <f>AND(O97,J97="Sí")</f>
        <v/>
      </c>
      <c r="R97" s="13">
        <f>AND(S97,OR(E97="",AND(L97,F97="")))</f>
        <v/>
      </c>
      <c r="S97" s="13">
        <f>COUNTA(A97:K97)&gt;0</f>
        <v/>
      </c>
    </row>
    <row r="98">
      <c r="A98" s="11" t="n"/>
      <c r="B98" s="12" t="n"/>
      <c r="C98" s="12" t="n"/>
      <c r="D98" s="12" t="n"/>
      <c r="E98" s="12" t="n"/>
      <c r="F98" s="12" t="n"/>
      <c r="G98" s="12" t="n"/>
      <c r="H98" s="11" t="n"/>
      <c r="I98" s="12" t="n"/>
      <c r="J98" s="12" t="n"/>
      <c r="K98" s="12" t="n"/>
      <c r="L98" s="13">
        <f>OR(E98="Pedido",E98="Modificación",E98="Anulación")</f>
        <v/>
      </c>
      <c r="M98" s="13">
        <f>AND(L98,F98="Sin intervención")</f>
        <v/>
      </c>
      <c r="N98" s="13">
        <f>AND(L98,OR(F98="Revisado y grabado",F98="En espera",F98="No grabado"))</f>
        <v/>
      </c>
      <c r="O98" s="13">
        <f>AND(L98,OR(F98="Sin intervención",F98="Revisado y grabado"))</f>
        <v/>
      </c>
      <c r="P98" s="13">
        <f>AND(O98,ISNUMBER(A98),ISNUMBER(H98),N(H98)&gt;=N(A98))</f>
        <v/>
      </c>
      <c r="Q98" s="13">
        <f>AND(O98,J98="Sí")</f>
        <v/>
      </c>
      <c r="R98" s="13">
        <f>AND(S98,OR(E98="",AND(L98,F98="")))</f>
        <v/>
      </c>
      <c r="S98" s="13">
        <f>COUNTA(A98:K98)&gt;0</f>
        <v/>
      </c>
    </row>
    <row r="99">
      <c r="A99" s="11" t="n"/>
      <c r="B99" s="12" t="n"/>
      <c r="C99" s="12" t="n"/>
      <c r="D99" s="12" t="n"/>
      <c r="E99" s="12" t="n"/>
      <c r="F99" s="12" t="n"/>
      <c r="G99" s="12" t="n"/>
      <c r="H99" s="11" t="n"/>
      <c r="I99" s="12" t="n"/>
      <c r="J99" s="12" t="n"/>
      <c r="K99" s="12" t="n"/>
      <c r="L99" s="13">
        <f>OR(E99="Pedido",E99="Modificación",E99="Anulación")</f>
        <v/>
      </c>
      <c r="M99" s="13">
        <f>AND(L99,F99="Sin intervención")</f>
        <v/>
      </c>
      <c r="N99" s="13">
        <f>AND(L99,OR(F99="Revisado y grabado",F99="En espera",F99="No grabado"))</f>
        <v/>
      </c>
      <c r="O99" s="13">
        <f>AND(L99,OR(F99="Sin intervención",F99="Revisado y grabado"))</f>
        <v/>
      </c>
      <c r="P99" s="13">
        <f>AND(O99,ISNUMBER(A99),ISNUMBER(H99),N(H99)&gt;=N(A99))</f>
        <v/>
      </c>
      <c r="Q99" s="13">
        <f>AND(O99,J99="Sí")</f>
        <v/>
      </c>
      <c r="R99" s="13">
        <f>AND(S99,OR(E99="",AND(L99,F99="")))</f>
        <v/>
      </c>
      <c r="S99" s="13">
        <f>COUNTA(A99:K99)&gt;0</f>
        <v/>
      </c>
    </row>
    <row r="100">
      <c r="A100" s="11" t="n"/>
      <c r="B100" s="12" t="n"/>
      <c r="C100" s="12" t="n"/>
      <c r="D100" s="12" t="n"/>
      <c r="E100" s="12" t="n"/>
      <c r="F100" s="12" t="n"/>
      <c r="G100" s="12" t="n"/>
      <c r="H100" s="11" t="n"/>
      <c r="I100" s="12" t="n"/>
      <c r="J100" s="12" t="n"/>
      <c r="K100" s="12" t="n"/>
      <c r="L100" s="13">
        <f>OR(E100="Pedido",E100="Modificación",E100="Anulación")</f>
        <v/>
      </c>
      <c r="M100" s="13">
        <f>AND(L100,F100="Sin intervención")</f>
        <v/>
      </c>
      <c r="N100" s="13">
        <f>AND(L100,OR(F100="Revisado y grabado",F100="En espera",F100="No grabado"))</f>
        <v/>
      </c>
      <c r="O100" s="13">
        <f>AND(L100,OR(F100="Sin intervención",F100="Revisado y grabado"))</f>
        <v/>
      </c>
      <c r="P100" s="13">
        <f>AND(O100,ISNUMBER(A100),ISNUMBER(H100),N(H100)&gt;=N(A100))</f>
        <v/>
      </c>
      <c r="Q100" s="13">
        <f>AND(O100,J100="Sí")</f>
        <v/>
      </c>
      <c r="R100" s="13">
        <f>AND(S100,OR(E100="",AND(L100,F100="")))</f>
        <v/>
      </c>
      <c r="S100" s="13">
        <f>COUNTA(A100:K100)&gt;0</f>
        <v/>
      </c>
    </row>
    <row r="101">
      <c r="A101" s="11" t="n"/>
      <c r="B101" s="12" t="n"/>
      <c r="C101" s="12" t="n"/>
      <c r="D101" s="12" t="n"/>
      <c r="E101" s="12" t="n"/>
      <c r="F101" s="12" t="n"/>
      <c r="G101" s="12" t="n"/>
      <c r="H101" s="11" t="n"/>
      <c r="I101" s="12" t="n"/>
      <c r="J101" s="12" t="n"/>
      <c r="K101" s="12" t="n"/>
      <c r="L101" s="13">
        <f>OR(E101="Pedido",E101="Modificación",E101="Anulación")</f>
        <v/>
      </c>
      <c r="M101" s="13">
        <f>AND(L101,F101="Sin intervención")</f>
        <v/>
      </c>
      <c r="N101" s="13">
        <f>AND(L101,OR(F101="Revisado y grabado",F101="En espera",F101="No grabado"))</f>
        <v/>
      </c>
      <c r="O101" s="13">
        <f>AND(L101,OR(F101="Sin intervención",F101="Revisado y grabado"))</f>
        <v/>
      </c>
      <c r="P101" s="13">
        <f>AND(O101,ISNUMBER(A101),ISNUMBER(H101),N(H101)&gt;=N(A101))</f>
        <v/>
      </c>
      <c r="Q101" s="13">
        <f>AND(O101,J101="Sí")</f>
        <v/>
      </c>
      <c r="R101" s="13">
        <f>AND(S101,OR(E101="",AND(L101,F101="")))</f>
        <v/>
      </c>
      <c r="S101" s="13">
        <f>COUNTA(A101:K101)&gt;0</f>
        <v/>
      </c>
    </row>
    <row r="102">
      <c r="A102" s="11" t="n"/>
      <c r="B102" s="12" t="n"/>
      <c r="C102" s="12" t="n"/>
      <c r="D102" s="12" t="n"/>
      <c r="E102" s="12" t="n"/>
      <c r="F102" s="12" t="n"/>
      <c r="G102" s="12" t="n"/>
      <c r="H102" s="11" t="n"/>
      <c r="I102" s="12" t="n"/>
      <c r="J102" s="12" t="n"/>
      <c r="K102" s="12" t="n"/>
      <c r="L102" s="13">
        <f>OR(E102="Pedido",E102="Modificación",E102="Anulación")</f>
        <v/>
      </c>
      <c r="M102" s="13">
        <f>AND(L102,F102="Sin intervención")</f>
        <v/>
      </c>
      <c r="N102" s="13">
        <f>AND(L102,OR(F102="Revisado y grabado",F102="En espera",F102="No grabado"))</f>
        <v/>
      </c>
      <c r="O102" s="13">
        <f>AND(L102,OR(F102="Sin intervención",F102="Revisado y grabado"))</f>
        <v/>
      </c>
      <c r="P102" s="13">
        <f>AND(O102,ISNUMBER(A102),ISNUMBER(H102),N(H102)&gt;=N(A102))</f>
        <v/>
      </c>
      <c r="Q102" s="13">
        <f>AND(O102,J102="Sí")</f>
        <v/>
      </c>
      <c r="R102" s="13">
        <f>AND(S102,OR(E102="",AND(L102,F102="")))</f>
        <v/>
      </c>
      <c r="S102" s="13">
        <f>COUNTA(A102:K102)&gt;0</f>
        <v/>
      </c>
    </row>
    <row r="103">
      <c r="A103" s="11" t="n"/>
      <c r="B103" s="12" t="n"/>
      <c r="C103" s="12" t="n"/>
      <c r="D103" s="12" t="n"/>
      <c r="E103" s="12" t="n"/>
      <c r="F103" s="12" t="n"/>
      <c r="G103" s="12" t="n"/>
      <c r="H103" s="11" t="n"/>
      <c r="I103" s="12" t="n"/>
      <c r="J103" s="12" t="n"/>
      <c r="K103" s="12" t="n"/>
      <c r="L103" s="13">
        <f>OR(E103="Pedido",E103="Modificación",E103="Anulación")</f>
        <v/>
      </c>
      <c r="M103" s="13">
        <f>AND(L103,F103="Sin intervención")</f>
        <v/>
      </c>
      <c r="N103" s="13">
        <f>AND(L103,OR(F103="Revisado y grabado",F103="En espera",F103="No grabado"))</f>
        <v/>
      </c>
      <c r="O103" s="13">
        <f>AND(L103,OR(F103="Sin intervención",F103="Revisado y grabado"))</f>
        <v/>
      </c>
      <c r="P103" s="13">
        <f>AND(O103,ISNUMBER(A103),ISNUMBER(H103),N(H103)&gt;=N(A103))</f>
        <v/>
      </c>
      <c r="Q103" s="13">
        <f>AND(O103,J103="Sí")</f>
        <v/>
      </c>
      <c r="R103" s="13">
        <f>AND(S103,OR(E103="",AND(L103,F103="")))</f>
        <v/>
      </c>
      <c r="S103" s="13">
        <f>COUNTA(A103:K103)&gt;0</f>
        <v/>
      </c>
    </row>
    <row r="104">
      <c r="A104" s="11" t="n"/>
      <c r="B104" s="12" t="n"/>
      <c r="C104" s="12" t="n"/>
      <c r="D104" s="12" t="n"/>
      <c r="E104" s="12" t="n"/>
      <c r="F104" s="12" t="n"/>
      <c r="G104" s="12" t="n"/>
      <c r="H104" s="11" t="n"/>
      <c r="I104" s="12" t="n"/>
      <c r="J104" s="12" t="n"/>
      <c r="K104" s="12" t="n"/>
      <c r="L104" s="13">
        <f>OR(E104="Pedido",E104="Modificación",E104="Anulación")</f>
        <v/>
      </c>
      <c r="M104" s="13">
        <f>AND(L104,F104="Sin intervención")</f>
        <v/>
      </c>
      <c r="N104" s="13">
        <f>AND(L104,OR(F104="Revisado y grabado",F104="En espera",F104="No grabado"))</f>
        <v/>
      </c>
      <c r="O104" s="13">
        <f>AND(L104,OR(F104="Sin intervención",F104="Revisado y grabado"))</f>
        <v/>
      </c>
      <c r="P104" s="13">
        <f>AND(O104,ISNUMBER(A104),ISNUMBER(H104),N(H104)&gt;=N(A104))</f>
        <v/>
      </c>
      <c r="Q104" s="13">
        <f>AND(O104,J104="Sí")</f>
        <v/>
      </c>
      <c r="R104" s="13">
        <f>AND(S104,OR(E104="",AND(L104,F104="")))</f>
        <v/>
      </c>
      <c r="S104" s="13">
        <f>COUNTA(A104:K104)&gt;0</f>
        <v/>
      </c>
    </row>
    <row r="105">
      <c r="A105" s="11" t="n"/>
      <c r="B105" s="12" t="n"/>
      <c r="C105" s="12" t="n"/>
      <c r="D105" s="12" t="n"/>
      <c r="E105" s="12" t="n"/>
      <c r="F105" s="12" t="n"/>
      <c r="G105" s="12" t="n"/>
      <c r="H105" s="11" t="n"/>
      <c r="I105" s="12" t="n"/>
      <c r="J105" s="12" t="n"/>
      <c r="K105" s="12" t="n"/>
      <c r="L105" s="13">
        <f>OR(E105="Pedido",E105="Modificación",E105="Anulación")</f>
        <v/>
      </c>
      <c r="M105" s="13">
        <f>AND(L105,F105="Sin intervención")</f>
        <v/>
      </c>
      <c r="N105" s="13">
        <f>AND(L105,OR(F105="Revisado y grabado",F105="En espera",F105="No grabado"))</f>
        <v/>
      </c>
      <c r="O105" s="13">
        <f>AND(L105,OR(F105="Sin intervención",F105="Revisado y grabado"))</f>
        <v/>
      </c>
      <c r="P105" s="13">
        <f>AND(O105,ISNUMBER(A105),ISNUMBER(H105),N(H105)&gt;=N(A105))</f>
        <v/>
      </c>
      <c r="Q105" s="13">
        <f>AND(O105,J105="Sí")</f>
        <v/>
      </c>
      <c r="R105" s="13">
        <f>AND(S105,OR(E105="",AND(L105,F105="")))</f>
        <v/>
      </c>
      <c r="S105" s="13">
        <f>COUNTA(A105:K105)&gt;0</f>
        <v/>
      </c>
    </row>
    <row r="106">
      <c r="A106" s="11" t="n"/>
      <c r="B106" s="12" t="n"/>
      <c r="C106" s="12" t="n"/>
      <c r="D106" s="12" t="n"/>
      <c r="E106" s="12" t="n"/>
      <c r="F106" s="12" t="n"/>
      <c r="G106" s="12" t="n"/>
      <c r="H106" s="11" t="n"/>
      <c r="I106" s="12" t="n"/>
      <c r="J106" s="12" t="n"/>
      <c r="K106" s="12" t="n"/>
      <c r="L106" s="13">
        <f>OR(E106="Pedido",E106="Modificación",E106="Anulación")</f>
        <v/>
      </c>
      <c r="M106" s="13">
        <f>AND(L106,F106="Sin intervención")</f>
        <v/>
      </c>
      <c r="N106" s="13">
        <f>AND(L106,OR(F106="Revisado y grabado",F106="En espera",F106="No grabado"))</f>
        <v/>
      </c>
      <c r="O106" s="13">
        <f>AND(L106,OR(F106="Sin intervención",F106="Revisado y grabado"))</f>
        <v/>
      </c>
      <c r="P106" s="13">
        <f>AND(O106,ISNUMBER(A106),ISNUMBER(H106),N(H106)&gt;=N(A106))</f>
        <v/>
      </c>
      <c r="Q106" s="13">
        <f>AND(O106,J106="Sí")</f>
        <v/>
      </c>
      <c r="R106" s="13">
        <f>AND(S106,OR(E106="",AND(L106,F106="")))</f>
        <v/>
      </c>
      <c r="S106" s="13">
        <f>COUNTA(A106:K106)&gt;0</f>
        <v/>
      </c>
    </row>
    <row r="107">
      <c r="A107" s="11" t="n"/>
      <c r="B107" s="12" t="n"/>
      <c r="C107" s="12" t="n"/>
      <c r="D107" s="12" t="n"/>
      <c r="E107" s="12" t="n"/>
      <c r="F107" s="12" t="n"/>
      <c r="G107" s="12" t="n"/>
      <c r="H107" s="11" t="n"/>
      <c r="I107" s="12" t="n"/>
      <c r="J107" s="12" t="n"/>
      <c r="K107" s="12" t="n"/>
      <c r="L107" s="13">
        <f>OR(E107="Pedido",E107="Modificación",E107="Anulación")</f>
        <v/>
      </c>
      <c r="M107" s="13">
        <f>AND(L107,F107="Sin intervención")</f>
        <v/>
      </c>
      <c r="N107" s="13">
        <f>AND(L107,OR(F107="Revisado y grabado",F107="En espera",F107="No grabado"))</f>
        <v/>
      </c>
      <c r="O107" s="13">
        <f>AND(L107,OR(F107="Sin intervención",F107="Revisado y grabado"))</f>
        <v/>
      </c>
      <c r="P107" s="13">
        <f>AND(O107,ISNUMBER(A107),ISNUMBER(H107),N(H107)&gt;=N(A107))</f>
        <v/>
      </c>
      <c r="Q107" s="13">
        <f>AND(O107,J107="Sí")</f>
        <v/>
      </c>
      <c r="R107" s="13">
        <f>AND(S107,OR(E107="",AND(L107,F107="")))</f>
        <v/>
      </c>
      <c r="S107" s="13">
        <f>COUNTA(A107:K107)&gt;0</f>
        <v/>
      </c>
    </row>
    <row r="108">
      <c r="A108" s="11" t="n"/>
      <c r="B108" s="12" t="n"/>
      <c r="C108" s="12" t="n"/>
      <c r="D108" s="12" t="n"/>
      <c r="E108" s="12" t="n"/>
      <c r="F108" s="12" t="n"/>
      <c r="G108" s="12" t="n"/>
      <c r="H108" s="11" t="n"/>
      <c r="I108" s="12" t="n"/>
      <c r="J108" s="12" t="n"/>
      <c r="K108" s="12" t="n"/>
      <c r="L108" s="13">
        <f>OR(E108="Pedido",E108="Modificación",E108="Anulación")</f>
        <v/>
      </c>
      <c r="M108" s="13">
        <f>AND(L108,F108="Sin intervención")</f>
        <v/>
      </c>
      <c r="N108" s="13">
        <f>AND(L108,OR(F108="Revisado y grabado",F108="En espera",F108="No grabado"))</f>
        <v/>
      </c>
      <c r="O108" s="13">
        <f>AND(L108,OR(F108="Sin intervención",F108="Revisado y grabado"))</f>
        <v/>
      </c>
      <c r="P108" s="13">
        <f>AND(O108,ISNUMBER(A108),ISNUMBER(H108),N(H108)&gt;=N(A108))</f>
        <v/>
      </c>
      <c r="Q108" s="13">
        <f>AND(O108,J108="Sí")</f>
        <v/>
      </c>
      <c r="R108" s="13">
        <f>AND(S108,OR(E108="",AND(L108,F108="")))</f>
        <v/>
      </c>
      <c r="S108" s="13">
        <f>COUNTA(A108:K108)&gt;0</f>
        <v/>
      </c>
    </row>
    <row r="109">
      <c r="A109" s="11" t="n"/>
      <c r="B109" s="12" t="n"/>
      <c r="C109" s="12" t="n"/>
      <c r="D109" s="12" t="n"/>
      <c r="E109" s="12" t="n"/>
      <c r="F109" s="12" t="n"/>
      <c r="G109" s="12" t="n"/>
      <c r="H109" s="11" t="n"/>
      <c r="I109" s="12" t="n"/>
      <c r="J109" s="12" t="n"/>
      <c r="K109" s="12" t="n"/>
      <c r="L109" s="13">
        <f>OR(E109="Pedido",E109="Modificación",E109="Anulación")</f>
        <v/>
      </c>
      <c r="M109" s="13">
        <f>AND(L109,F109="Sin intervención")</f>
        <v/>
      </c>
      <c r="N109" s="13">
        <f>AND(L109,OR(F109="Revisado y grabado",F109="En espera",F109="No grabado"))</f>
        <v/>
      </c>
      <c r="O109" s="13">
        <f>AND(L109,OR(F109="Sin intervención",F109="Revisado y grabado"))</f>
        <v/>
      </c>
      <c r="P109" s="13">
        <f>AND(O109,ISNUMBER(A109),ISNUMBER(H109),N(H109)&gt;=N(A109))</f>
        <v/>
      </c>
      <c r="Q109" s="13">
        <f>AND(O109,J109="Sí")</f>
        <v/>
      </c>
      <c r="R109" s="13">
        <f>AND(S109,OR(E109="",AND(L109,F109="")))</f>
        <v/>
      </c>
      <c r="S109" s="13">
        <f>COUNTA(A109:K109)&gt;0</f>
        <v/>
      </c>
    </row>
    <row r="110">
      <c r="A110" s="11" t="n"/>
      <c r="B110" s="12" t="n"/>
      <c r="C110" s="12" t="n"/>
      <c r="D110" s="12" t="n"/>
      <c r="E110" s="12" t="n"/>
      <c r="F110" s="12" t="n"/>
      <c r="G110" s="12" t="n"/>
      <c r="H110" s="11" t="n"/>
      <c r="I110" s="12" t="n"/>
      <c r="J110" s="12" t="n"/>
      <c r="K110" s="12" t="n"/>
      <c r="L110" s="13">
        <f>OR(E110="Pedido",E110="Modificación",E110="Anulación")</f>
        <v/>
      </c>
      <c r="M110" s="13">
        <f>AND(L110,F110="Sin intervención")</f>
        <v/>
      </c>
      <c r="N110" s="13">
        <f>AND(L110,OR(F110="Revisado y grabado",F110="En espera",F110="No grabado"))</f>
        <v/>
      </c>
      <c r="O110" s="13">
        <f>AND(L110,OR(F110="Sin intervención",F110="Revisado y grabado"))</f>
        <v/>
      </c>
      <c r="P110" s="13">
        <f>AND(O110,ISNUMBER(A110),ISNUMBER(H110),N(H110)&gt;=N(A110))</f>
        <v/>
      </c>
      <c r="Q110" s="13">
        <f>AND(O110,J110="Sí")</f>
        <v/>
      </c>
      <c r="R110" s="13">
        <f>AND(S110,OR(E110="",AND(L110,F110="")))</f>
        <v/>
      </c>
      <c r="S110" s="13">
        <f>COUNTA(A110:K110)&gt;0</f>
        <v/>
      </c>
    </row>
    <row r="111">
      <c r="A111" s="11" t="n"/>
      <c r="B111" s="12" t="n"/>
      <c r="C111" s="12" t="n"/>
      <c r="D111" s="12" t="n"/>
      <c r="E111" s="12" t="n"/>
      <c r="F111" s="12" t="n"/>
      <c r="G111" s="12" t="n"/>
      <c r="H111" s="11" t="n"/>
      <c r="I111" s="12" t="n"/>
      <c r="J111" s="12" t="n"/>
      <c r="K111" s="12" t="n"/>
      <c r="L111" s="13">
        <f>OR(E111="Pedido",E111="Modificación",E111="Anulación")</f>
        <v/>
      </c>
      <c r="M111" s="13">
        <f>AND(L111,F111="Sin intervención")</f>
        <v/>
      </c>
      <c r="N111" s="13">
        <f>AND(L111,OR(F111="Revisado y grabado",F111="En espera",F111="No grabado"))</f>
        <v/>
      </c>
      <c r="O111" s="13">
        <f>AND(L111,OR(F111="Sin intervención",F111="Revisado y grabado"))</f>
        <v/>
      </c>
      <c r="P111" s="13">
        <f>AND(O111,ISNUMBER(A111),ISNUMBER(H111),N(H111)&gt;=N(A111))</f>
        <v/>
      </c>
      <c r="Q111" s="13">
        <f>AND(O111,J111="Sí")</f>
        <v/>
      </c>
      <c r="R111" s="13">
        <f>AND(S111,OR(E111="",AND(L111,F111="")))</f>
        <v/>
      </c>
      <c r="S111" s="13">
        <f>COUNTA(A111:K111)&gt;0</f>
        <v/>
      </c>
    </row>
    <row r="112">
      <c r="A112" s="11" t="n"/>
      <c r="B112" s="12" t="n"/>
      <c r="C112" s="12" t="n"/>
      <c r="D112" s="12" t="n"/>
      <c r="E112" s="12" t="n"/>
      <c r="F112" s="12" t="n"/>
      <c r="G112" s="12" t="n"/>
      <c r="H112" s="11" t="n"/>
      <c r="I112" s="12" t="n"/>
      <c r="J112" s="12" t="n"/>
      <c r="K112" s="12" t="n"/>
      <c r="L112" s="13">
        <f>OR(E112="Pedido",E112="Modificación",E112="Anulación")</f>
        <v/>
      </c>
      <c r="M112" s="13">
        <f>AND(L112,F112="Sin intervención")</f>
        <v/>
      </c>
      <c r="N112" s="13">
        <f>AND(L112,OR(F112="Revisado y grabado",F112="En espera",F112="No grabado"))</f>
        <v/>
      </c>
      <c r="O112" s="13">
        <f>AND(L112,OR(F112="Sin intervención",F112="Revisado y grabado"))</f>
        <v/>
      </c>
      <c r="P112" s="13">
        <f>AND(O112,ISNUMBER(A112),ISNUMBER(H112),N(H112)&gt;=N(A112))</f>
        <v/>
      </c>
      <c r="Q112" s="13">
        <f>AND(O112,J112="Sí")</f>
        <v/>
      </c>
      <c r="R112" s="13">
        <f>AND(S112,OR(E112="",AND(L112,F112="")))</f>
        <v/>
      </c>
      <c r="S112" s="13">
        <f>COUNTA(A112:K112)&gt;0</f>
        <v/>
      </c>
    </row>
    <row r="113">
      <c r="A113" s="11" t="n"/>
      <c r="B113" s="12" t="n"/>
      <c r="C113" s="12" t="n"/>
      <c r="D113" s="12" t="n"/>
      <c r="E113" s="12" t="n"/>
      <c r="F113" s="12" t="n"/>
      <c r="G113" s="12" t="n"/>
      <c r="H113" s="11" t="n"/>
      <c r="I113" s="12" t="n"/>
      <c r="J113" s="12" t="n"/>
      <c r="K113" s="12" t="n"/>
      <c r="L113" s="13">
        <f>OR(E113="Pedido",E113="Modificación",E113="Anulación")</f>
        <v/>
      </c>
      <c r="M113" s="13">
        <f>AND(L113,F113="Sin intervención")</f>
        <v/>
      </c>
      <c r="N113" s="13">
        <f>AND(L113,OR(F113="Revisado y grabado",F113="En espera",F113="No grabado"))</f>
        <v/>
      </c>
      <c r="O113" s="13">
        <f>AND(L113,OR(F113="Sin intervención",F113="Revisado y grabado"))</f>
        <v/>
      </c>
      <c r="P113" s="13">
        <f>AND(O113,ISNUMBER(A113),ISNUMBER(H113),N(H113)&gt;=N(A113))</f>
        <v/>
      </c>
      <c r="Q113" s="13">
        <f>AND(O113,J113="Sí")</f>
        <v/>
      </c>
      <c r="R113" s="13">
        <f>AND(S113,OR(E113="",AND(L113,F113="")))</f>
        <v/>
      </c>
      <c r="S113" s="13">
        <f>COUNTA(A113:K113)&gt;0</f>
        <v/>
      </c>
    </row>
    <row r="114">
      <c r="A114" s="11" t="n"/>
      <c r="B114" s="12" t="n"/>
      <c r="C114" s="12" t="n"/>
      <c r="D114" s="12" t="n"/>
      <c r="E114" s="12" t="n"/>
      <c r="F114" s="12" t="n"/>
      <c r="G114" s="12" t="n"/>
      <c r="H114" s="11" t="n"/>
      <c r="I114" s="12" t="n"/>
      <c r="J114" s="12" t="n"/>
      <c r="K114" s="12" t="n"/>
      <c r="L114" s="13">
        <f>OR(E114="Pedido",E114="Modificación",E114="Anulación")</f>
        <v/>
      </c>
      <c r="M114" s="13">
        <f>AND(L114,F114="Sin intervención")</f>
        <v/>
      </c>
      <c r="N114" s="13">
        <f>AND(L114,OR(F114="Revisado y grabado",F114="En espera",F114="No grabado"))</f>
        <v/>
      </c>
      <c r="O114" s="13">
        <f>AND(L114,OR(F114="Sin intervención",F114="Revisado y grabado"))</f>
        <v/>
      </c>
      <c r="P114" s="13">
        <f>AND(O114,ISNUMBER(A114),ISNUMBER(H114),N(H114)&gt;=N(A114))</f>
        <v/>
      </c>
      <c r="Q114" s="13">
        <f>AND(O114,J114="Sí")</f>
        <v/>
      </c>
      <c r="R114" s="13">
        <f>AND(S114,OR(E114="",AND(L114,F114="")))</f>
        <v/>
      </c>
      <c r="S114" s="13">
        <f>COUNTA(A114:K114)&gt;0</f>
        <v/>
      </c>
    </row>
    <row r="115">
      <c r="A115" s="11" t="n"/>
      <c r="B115" s="12" t="n"/>
      <c r="C115" s="12" t="n"/>
      <c r="D115" s="12" t="n"/>
      <c r="E115" s="12" t="n"/>
      <c r="F115" s="12" t="n"/>
      <c r="G115" s="12" t="n"/>
      <c r="H115" s="11" t="n"/>
      <c r="I115" s="12" t="n"/>
      <c r="J115" s="12" t="n"/>
      <c r="K115" s="12" t="n"/>
      <c r="L115" s="13">
        <f>OR(E115="Pedido",E115="Modificación",E115="Anulación")</f>
        <v/>
      </c>
      <c r="M115" s="13">
        <f>AND(L115,F115="Sin intervención")</f>
        <v/>
      </c>
      <c r="N115" s="13">
        <f>AND(L115,OR(F115="Revisado y grabado",F115="En espera",F115="No grabado"))</f>
        <v/>
      </c>
      <c r="O115" s="13">
        <f>AND(L115,OR(F115="Sin intervención",F115="Revisado y grabado"))</f>
        <v/>
      </c>
      <c r="P115" s="13">
        <f>AND(O115,ISNUMBER(A115),ISNUMBER(H115),N(H115)&gt;=N(A115))</f>
        <v/>
      </c>
      <c r="Q115" s="13">
        <f>AND(O115,J115="Sí")</f>
        <v/>
      </c>
      <c r="R115" s="13">
        <f>AND(S115,OR(E115="",AND(L115,F115="")))</f>
        <v/>
      </c>
      <c r="S115" s="13">
        <f>COUNTA(A115:K115)&gt;0</f>
        <v/>
      </c>
    </row>
    <row r="116">
      <c r="A116" s="11" t="n"/>
      <c r="B116" s="12" t="n"/>
      <c r="C116" s="12" t="n"/>
      <c r="D116" s="12" t="n"/>
      <c r="E116" s="12" t="n"/>
      <c r="F116" s="12" t="n"/>
      <c r="G116" s="12" t="n"/>
      <c r="H116" s="11" t="n"/>
      <c r="I116" s="12" t="n"/>
      <c r="J116" s="12" t="n"/>
      <c r="K116" s="12" t="n"/>
      <c r="L116" s="13">
        <f>OR(E116="Pedido",E116="Modificación",E116="Anulación")</f>
        <v/>
      </c>
      <c r="M116" s="13">
        <f>AND(L116,F116="Sin intervención")</f>
        <v/>
      </c>
      <c r="N116" s="13">
        <f>AND(L116,OR(F116="Revisado y grabado",F116="En espera",F116="No grabado"))</f>
        <v/>
      </c>
      <c r="O116" s="13">
        <f>AND(L116,OR(F116="Sin intervención",F116="Revisado y grabado"))</f>
        <v/>
      </c>
      <c r="P116" s="13">
        <f>AND(O116,ISNUMBER(A116),ISNUMBER(H116),N(H116)&gt;=N(A116))</f>
        <v/>
      </c>
      <c r="Q116" s="13">
        <f>AND(O116,J116="Sí")</f>
        <v/>
      </c>
      <c r="R116" s="13">
        <f>AND(S116,OR(E116="",AND(L116,F116="")))</f>
        <v/>
      </c>
      <c r="S116" s="13">
        <f>COUNTA(A116:K116)&gt;0</f>
        <v/>
      </c>
    </row>
    <row r="117">
      <c r="A117" s="11" t="n"/>
      <c r="B117" s="12" t="n"/>
      <c r="C117" s="12" t="n"/>
      <c r="D117" s="12" t="n"/>
      <c r="E117" s="12" t="n"/>
      <c r="F117" s="12" t="n"/>
      <c r="G117" s="12" t="n"/>
      <c r="H117" s="11" t="n"/>
      <c r="I117" s="12" t="n"/>
      <c r="J117" s="12" t="n"/>
      <c r="K117" s="12" t="n"/>
      <c r="L117" s="13">
        <f>OR(E117="Pedido",E117="Modificación",E117="Anulación")</f>
        <v/>
      </c>
      <c r="M117" s="13">
        <f>AND(L117,F117="Sin intervención")</f>
        <v/>
      </c>
      <c r="N117" s="13">
        <f>AND(L117,OR(F117="Revisado y grabado",F117="En espera",F117="No grabado"))</f>
        <v/>
      </c>
      <c r="O117" s="13">
        <f>AND(L117,OR(F117="Sin intervención",F117="Revisado y grabado"))</f>
        <v/>
      </c>
      <c r="P117" s="13">
        <f>AND(O117,ISNUMBER(A117),ISNUMBER(H117),N(H117)&gt;=N(A117))</f>
        <v/>
      </c>
      <c r="Q117" s="13">
        <f>AND(O117,J117="Sí")</f>
        <v/>
      </c>
      <c r="R117" s="13">
        <f>AND(S117,OR(E117="",AND(L117,F117="")))</f>
        <v/>
      </c>
      <c r="S117" s="13">
        <f>COUNTA(A117:K117)&gt;0</f>
        <v/>
      </c>
    </row>
    <row r="118">
      <c r="A118" s="11" t="n"/>
      <c r="B118" s="12" t="n"/>
      <c r="C118" s="12" t="n"/>
      <c r="D118" s="12" t="n"/>
      <c r="E118" s="12" t="n"/>
      <c r="F118" s="12" t="n"/>
      <c r="G118" s="12" t="n"/>
      <c r="H118" s="11" t="n"/>
      <c r="I118" s="12" t="n"/>
      <c r="J118" s="12" t="n"/>
      <c r="K118" s="12" t="n"/>
      <c r="L118" s="13">
        <f>OR(E118="Pedido",E118="Modificación",E118="Anulación")</f>
        <v/>
      </c>
      <c r="M118" s="13">
        <f>AND(L118,F118="Sin intervención")</f>
        <v/>
      </c>
      <c r="N118" s="13">
        <f>AND(L118,OR(F118="Revisado y grabado",F118="En espera",F118="No grabado"))</f>
        <v/>
      </c>
      <c r="O118" s="13">
        <f>AND(L118,OR(F118="Sin intervención",F118="Revisado y grabado"))</f>
        <v/>
      </c>
      <c r="P118" s="13">
        <f>AND(O118,ISNUMBER(A118),ISNUMBER(H118),N(H118)&gt;=N(A118))</f>
        <v/>
      </c>
      <c r="Q118" s="13">
        <f>AND(O118,J118="Sí")</f>
        <v/>
      </c>
      <c r="R118" s="13">
        <f>AND(S118,OR(E118="",AND(L118,F118="")))</f>
        <v/>
      </c>
      <c r="S118" s="13">
        <f>COUNTA(A118:K118)&gt;0</f>
        <v/>
      </c>
    </row>
    <row r="119">
      <c r="A119" s="11" t="n"/>
      <c r="B119" s="12" t="n"/>
      <c r="C119" s="12" t="n"/>
      <c r="D119" s="12" t="n"/>
      <c r="E119" s="12" t="n"/>
      <c r="F119" s="12" t="n"/>
      <c r="G119" s="12" t="n"/>
      <c r="H119" s="11" t="n"/>
      <c r="I119" s="12" t="n"/>
      <c r="J119" s="12" t="n"/>
      <c r="K119" s="12" t="n"/>
      <c r="L119" s="13">
        <f>OR(E119="Pedido",E119="Modificación",E119="Anulación")</f>
        <v/>
      </c>
      <c r="M119" s="13">
        <f>AND(L119,F119="Sin intervención")</f>
        <v/>
      </c>
      <c r="N119" s="13">
        <f>AND(L119,OR(F119="Revisado y grabado",F119="En espera",F119="No grabado"))</f>
        <v/>
      </c>
      <c r="O119" s="13">
        <f>AND(L119,OR(F119="Sin intervención",F119="Revisado y grabado"))</f>
        <v/>
      </c>
      <c r="P119" s="13">
        <f>AND(O119,ISNUMBER(A119),ISNUMBER(H119),N(H119)&gt;=N(A119))</f>
        <v/>
      </c>
      <c r="Q119" s="13">
        <f>AND(O119,J119="Sí")</f>
        <v/>
      </c>
      <c r="R119" s="13">
        <f>AND(S119,OR(E119="",AND(L119,F119="")))</f>
        <v/>
      </c>
      <c r="S119" s="13">
        <f>COUNTA(A119:K119)&gt;0</f>
        <v/>
      </c>
    </row>
    <row r="120">
      <c r="A120" s="11" t="n"/>
      <c r="B120" s="12" t="n"/>
      <c r="C120" s="12" t="n"/>
      <c r="D120" s="12" t="n"/>
      <c r="E120" s="12" t="n"/>
      <c r="F120" s="12" t="n"/>
      <c r="G120" s="12" t="n"/>
      <c r="H120" s="11" t="n"/>
      <c r="I120" s="12" t="n"/>
      <c r="J120" s="12" t="n"/>
      <c r="K120" s="12" t="n"/>
      <c r="L120" s="13">
        <f>OR(E120="Pedido",E120="Modificación",E120="Anulación")</f>
        <v/>
      </c>
      <c r="M120" s="13">
        <f>AND(L120,F120="Sin intervención")</f>
        <v/>
      </c>
      <c r="N120" s="13">
        <f>AND(L120,OR(F120="Revisado y grabado",F120="En espera",F120="No grabado"))</f>
        <v/>
      </c>
      <c r="O120" s="13">
        <f>AND(L120,OR(F120="Sin intervención",F120="Revisado y grabado"))</f>
        <v/>
      </c>
      <c r="P120" s="13">
        <f>AND(O120,ISNUMBER(A120),ISNUMBER(H120),N(H120)&gt;=N(A120))</f>
        <v/>
      </c>
      <c r="Q120" s="13">
        <f>AND(O120,J120="Sí")</f>
        <v/>
      </c>
      <c r="R120" s="13">
        <f>AND(S120,OR(E120="",AND(L120,F120="")))</f>
        <v/>
      </c>
      <c r="S120" s="13">
        <f>COUNTA(A120:K120)&gt;0</f>
        <v/>
      </c>
    </row>
    <row r="121">
      <c r="A121" s="11" t="n"/>
      <c r="B121" s="12" t="n"/>
      <c r="C121" s="12" t="n"/>
      <c r="D121" s="12" t="n"/>
      <c r="E121" s="12" t="n"/>
      <c r="F121" s="12" t="n"/>
      <c r="G121" s="12" t="n"/>
      <c r="H121" s="11" t="n"/>
      <c r="I121" s="12" t="n"/>
      <c r="J121" s="12" t="n"/>
      <c r="K121" s="12" t="n"/>
      <c r="L121" s="13">
        <f>OR(E121="Pedido",E121="Modificación",E121="Anulación")</f>
        <v/>
      </c>
      <c r="M121" s="13">
        <f>AND(L121,F121="Sin intervención")</f>
        <v/>
      </c>
      <c r="N121" s="13">
        <f>AND(L121,OR(F121="Revisado y grabado",F121="En espera",F121="No grabado"))</f>
        <v/>
      </c>
      <c r="O121" s="13">
        <f>AND(L121,OR(F121="Sin intervención",F121="Revisado y grabado"))</f>
        <v/>
      </c>
      <c r="P121" s="13">
        <f>AND(O121,ISNUMBER(A121),ISNUMBER(H121),N(H121)&gt;=N(A121))</f>
        <v/>
      </c>
      <c r="Q121" s="13">
        <f>AND(O121,J121="Sí")</f>
        <v/>
      </c>
      <c r="R121" s="13">
        <f>AND(S121,OR(E121="",AND(L121,F121="")))</f>
        <v/>
      </c>
      <c r="S121" s="13">
        <f>COUNTA(A121:K121)&gt;0</f>
        <v/>
      </c>
    </row>
    <row r="122">
      <c r="A122" s="11" t="n"/>
      <c r="B122" s="12" t="n"/>
      <c r="C122" s="12" t="n"/>
      <c r="D122" s="12" t="n"/>
      <c r="E122" s="12" t="n"/>
      <c r="F122" s="12" t="n"/>
      <c r="G122" s="12" t="n"/>
      <c r="H122" s="11" t="n"/>
      <c r="I122" s="12" t="n"/>
      <c r="J122" s="12" t="n"/>
      <c r="K122" s="12" t="n"/>
      <c r="L122" s="13">
        <f>OR(E122="Pedido",E122="Modificación",E122="Anulación")</f>
        <v/>
      </c>
      <c r="M122" s="13">
        <f>AND(L122,F122="Sin intervención")</f>
        <v/>
      </c>
      <c r="N122" s="13">
        <f>AND(L122,OR(F122="Revisado y grabado",F122="En espera",F122="No grabado"))</f>
        <v/>
      </c>
      <c r="O122" s="13">
        <f>AND(L122,OR(F122="Sin intervención",F122="Revisado y grabado"))</f>
        <v/>
      </c>
      <c r="P122" s="13">
        <f>AND(O122,ISNUMBER(A122),ISNUMBER(H122),N(H122)&gt;=N(A122))</f>
        <v/>
      </c>
      <c r="Q122" s="13">
        <f>AND(O122,J122="Sí")</f>
        <v/>
      </c>
      <c r="R122" s="13">
        <f>AND(S122,OR(E122="",AND(L122,F122="")))</f>
        <v/>
      </c>
      <c r="S122" s="13">
        <f>COUNTA(A122:K122)&gt;0</f>
        <v/>
      </c>
    </row>
    <row r="123">
      <c r="A123" s="11" t="n"/>
      <c r="B123" s="12" t="n"/>
      <c r="C123" s="12" t="n"/>
      <c r="D123" s="12" t="n"/>
      <c r="E123" s="12" t="n"/>
      <c r="F123" s="12" t="n"/>
      <c r="G123" s="12" t="n"/>
      <c r="H123" s="11" t="n"/>
      <c r="I123" s="12" t="n"/>
      <c r="J123" s="12" t="n"/>
      <c r="K123" s="12" t="n"/>
      <c r="L123" s="13">
        <f>OR(E123="Pedido",E123="Modificación",E123="Anulación")</f>
        <v/>
      </c>
      <c r="M123" s="13">
        <f>AND(L123,F123="Sin intervención")</f>
        <v/>
      </c>
      <c r="N123" s="13">
        <f>AND(L123,OR(F123="Revisado y grabado",F123="En espera",F123="No grabado"))</f>
        <v/>
      </c>
      <c r="O123" s="13">
        <f>AND(L123,OR(F123="Sin intervención",F123="Revisado y grabado"))</f>
        <v/>
      </c>
      <c r="P123" s="13">
        <f>AND(O123,ISNUMBER(A123),ISNUMBER(H123),N(H123)&gt;=N(A123))</f>
        <v/>
      </c>
      <c r="Q123" s="13">
        <f>AND(O123,J123="Sí")</f>
        <v/>
      </c>
      <c r="R123" s="13">
        <f>AND(S123,OR(E123="",AND(L123,F123="")))</f>
        <v/>
      </c>
      <c r="S123" s="13">
        <f>COUNTA(A123:K123)&gt;0</f>
        <v/>
      </c>
    </row>
    <row r="124">
      <c r="A124" s="11" t="n"/>
      <c r="B124" s="12" t="n"/>
      <c r="C124" s="12" t="n"/>
      <c r="D124" s="12" t="n"/>
      <c r="E124" s="12" t="n"/>
      <c r="F124" s="12" t="n"/>
      <c r="G124" s="12" t="n"/>
      <c r="H124" s="11" t="n"/>
      <c r="I124" s="12" t="n"/>
      <c r="J124" s="12" t="n"/>
      <c r="K124" s="12" t="n"/>
      <c r="L124" s="13">
        <f>OR(E124="Pedido",E124="Modificación",E124="Anulación")</f>
        <v/>
      </c>
      <c r="M124" s="13">
        <f>AND(L124,F124="Sin intervención")</f>
        <v/>
      </c>
      <c r="N124" s="13">
        <f>AND(L124,OR(F124="Revisado y grabado",F124="En espera",F124="No grabado"))</f>
        <v/>
      </c>
      <c r="O124" s="13">
        <f>AND(L124,OR(F124="Sin intervención",F124="Revisado y grabado"))</f>
        <v/>
      </c>
      <c r="P124" s="13">
        <f>AND(O124,ISNUMBER(A124),ISNUMBER(H124),N(H124)&gt;=N(A124))</f>
        <v/>
      </c>
      <c r="Q124" s="13">
        <f>AND(O124,J124="Sí")</f>
        <v/>
      </c>
      <c r="R124" s="13">
        <f>AND(S124,OR(E124="",AND(L124,F124="")))</f>
        <v/>
      </c>
      <c r="S124" s="13">
        <f>COUNTA(A124:K124)&gt;0</f>
        <v/>
      </c>
    </row>
    <row r="125">
      <c r="A125" s="11" t="n"/>
      <c r="B125" s="12" t="n"/>
      <c r="C125" s="12" t="n"/>
      <c r="D125" s="12" t="n"/>
      <c r="E125" s="12" t="n"/>
      <c r="F125" s="12" t="n"/>
      <c r="G125" s="12" t="n"/>
      <c r="H125" s="11" t="n"/>
      <c r="I125" s="12" t="n"/>
      <c r="J125" s="12" t="n"/>
      <c r="K125" s="12" t="n"/>
      <c r="L125" s="13">
        <f>OR(E125="Pedido",E125="Modificación",E125="Anulación")</f>
        <v/>
      </c>
      <c r="M125" s="13">
        <f>AND(L125,F125="Sin intervención")</f>
        <v/>
      </c>
      <c r="N125" s="13">
        <f>AND(L125,OR(F125="Revisado y grabado",F125="En espera",F125="No grabado"))</f>
        <v/>
      </c>
      <c r="O125" s="13">
        <f>AND(L125,OR(F125="Sin intervención",F125="Revisado y grabado"))</f>
        <v/>
      </c>
      <c r="P125" s="13">
        <f>AND(O125,ISNUMBER(A125),ISNUMBER(H125),N(H125)&gt;=N(A125))</f>
        <v/>
      </c>
      <c r="Q125" s="13">
        <f>AND(O125,J125="Sí")</f>
        <v/>
      </c>
      <c r="R125" s="13">
        <f>AND(S125,OR(E125="",AND(L125,F125="")))</f>
        <v/>
      </c>
      <c r="S125" s="13">
        <f>COUNTA(A125:K125)&gt;0</f>
        <v/>
      </c>
    </row>
    <row r="126">
      <c r="A126" s="11" t="n"/>
      <c r="B126" s="12" t="n"/>
      <c r="C126" s="12" t="n"/>
      <c r="D126" s="12" t="n"/>
      <c r="E126" s="12" t="n"/>
      <c r="F126" s="12" t="n"/>
      <c r="G126" s="12" t="n"/>
      <c r="H126" s="11" t="n"/>
      <c r="I126" s="12" t="n"/>
      <c r="J126" s="12" t="n"/>
      <c r="K126" s="12" t="n"/>
      <c r="L126" s="13">
        <f>OR(E126="Pedido",E126="Modificación",E126="Anulación")</f>
        <v/>
      </c>
      <c r="M126" s="13">
        <f>AND(L126,F126="Sin intervención")</f>
        <v/>
      </c>
      <c r="N126" s="13">
        <f>AND(L126,OR(F126="Revisado y grabado",F126="En espera",F126="No grabado"))</f>
        <v/>
      </c>
      <c r="O126" s="13">
        <f>AND(L126,OR(F126="Sin intervención",F126="Revisado y grabado"))</f>
        <v/>
      </c>
      <c r="P126" s="13">
        <f>AND(O126,ISNUMBER(A126),ISNUMBER(H126),N(H126)&gt;=N(A126))</f>
        <v/>
      </c>
      <c r="Q126" s="13">
        <f>AND(O126,J126="Sí")</f>
        <v/>
      </c>
      <c r="R126" s="13">
        <f>AND(S126,OR(E126="",AND(L126,F126="")))</f>
        <v/>
      </c>
      <c r="S126" s="13">
        <f>COUNTA(A126:K126)&gt;0</f>
        <v/>
      </c>
    </row>
    <row r="127">
      <c r="A127" s="11" t="n"/>
      <c r="B127" s="12" t="n"/>
      <c r="C127" s="12" t="n"/>
      <c r="D127" s="12" t="n"/>
      <c r="E127" s="12" t="n"/>
      <c r="F127" s="12" t="n"/>
      <c r="G127" s="12" t="n"/>
      <c r="H127" s="11" t="n"/>
      <c r="I127" s="12" t="n"/>
      <c r="J127" s="12" t="n"/>
      <c r="K127" s="12" t="n"/>
      <c r="L127" s="13">
        <f>OR(E127="Pedido",E127="Modificación",E127="Anulación")</f>
        <v/>
      </c>
      <c r="M127" s="13">
        <f>AND(L127,F127="Sin intervención")</f>
        <v/>
      </c>
      <c r="N127" s="13">
        <f>AND(L127,OR(F127="Revisado y grabado",F127="En espera",F127="No grabado"))</f>
        <v/>
      </c>
      <c r="O127" s="13">
        <f>AND(L127,OR(F127="Sin intervención",F127="Revisado y grabado"))</f>
        <v/>
      </c>
      <c r="P127" s="13">
        <f>AND(O127,ISNUMBER(A127),ISNUMBER(H127),N(H127)&gt;=N(A127))</f>
        <v/>
      </c>
      <c r="Q127" s="13">
        <f>AND(O127,J127="Sí")</f>
        <v/>
      </c>
      <c r="R127" s="13">
        <f>AND(S127,OR(E127="",AND(L127,F127="")))</f>
        <v/>
      </c>
      <c r="S127" s="13">
        <f>COUNTA(A127:K127)&gt;0</f>
        <v/>
      </c>
    </row>
    <row r="128">
      <c r="A128" s="11" t="n"/>
      <c r="B128" s="12" t="n"/>
      <c r="C128" s="12" t="n"/>
      <c r="D128" s="12" t="n"/>
      <c r="E128" s="12" t="n"/>
      <c r="F128" s="12" t="n"/>
      <c r="G128" s="12" t="n"/>
      <c r="H128" s="11" t="n"/>
      <c r="I128" s="12" t="n"/>
      <c r="J128" s="12" t="n"/>
      <c r="K128" s="12" t="n"/>
      <c r="L128" s="13">
        <f>OR(E128="Pedido",E128="Modificación",E128="Anulación")</f>
        <v/>
      </c>
      <c r="M128" s="13">
        <f>AND(L128,F128="Sin intervención")</f>
        <v/>
      </c>
      <c r="N128" s="13">
        <f>AND(L128,OR(F128="Revisado y grabado",F128="En espera",F128="No grabado"))</f>
        <v/>
      </c>
      <c r="O128" s="13">
        <f>AND(L128,OR(F128="Sin intervención",F128="Revisado y grabado"))</f>
        <v/>
      </c>
      <c r="P128" s="13">
        <f>AND(O128,ISNUMBER(A128),ISNUMBER(H128),N(H128)&gt;=N(A128))</f>
        <v/>
      </c>
      <c r="Q128" s="13">
        <f>AND(O128,J128="Sí")</f>
        <v/>
      </c>
      <c r="R128" s="13">
        <f>AND(S128,OR(E128="",AND(L128,F128="")))</f>
        <v/>
      </c>
      <c r="S128" s="13">
        <f>COUNTA(A128:K128)&gt;0</f>
        <v/>
      </c>
    </row>
    <row r="129">
      <c r="A129" s="11" t="n"/>
      <c r="B129" s="12" t="n"/>
      <c r="C129" s="12" t="n"/>
      <c r="D129" s="12" t="n"/>
      <c r="E129" s="12" t="n"/>
      <c r="F129" s="12" t="n"/>
      <c r="G129" s="12" t="n"/>
      <c r="H129" s="11" t="n"/>
      <c r="I129" s="12" t="n"/>
      <c r="J129" s="12" t="n"/>
      <c r="K129" s="12" t="n"/>
      <c r="L129" s="13">
        <f>OR(E129="Pedido",E129="Modificación",E129="Anulación")</f>
        <v/>
      </c>
      <c r="M129" s="13">
        <f>AND(L129,F129="Sin intervención")</f>
        <v/>
      </c>
      <c r="N129" s="13">
        <f>AND(L129,OR(F129="Revisado y grabado",F129="En espera",F129="No grabado"))</f>
        <v/>
      </c>
      <c r="O129" s="13">
        <f>AND(L129,OR(F129="Sin intervención",F129="Revisado y grabado"))</f>
        <v/>
      </c>
      <c r="P129" s="13">
        <f>AND(O129,ISNUMBER(A129),ISNUMBER(H129),N(H129)&gt;=N(A129))</f>
        <v/>
      </c>
      <c r="Q129" s="13">
        <f>AND(O129,J129="Sí")</f>
        <v/>
      </c>
      <c r="R129" s="13">
        <f>AND(S129,OR(E129="",AND(L129,F129="")))</f>
        <v/>
      </c>
      <c r="S129" s="13">
        <f>COUNTA(A129:K129)&gt;0</f>
        <v/>
      </c>
    </row>
    <row r="130">
      <c r="A130" s="11" t="n"/>
      <c r="B130" s="12" t="n"/>
      <c r="C130" s="12" t="n"/>
      <c r="D130" s="12" t="n"/>
      <c r="E130" s="12" t="n"/>
      <c r="F130" s="12" t="n"/>
      <c r="G130" s="12" t="n"/>
      <c r="H130" s="11" t="n"/>
      <c r="I130" s="12" t="n"/>
      <c r="J130" s="12" t="n"/>
      <c r="K130" s="12" t="n"/>
      <c r="L130" s="13">
        <f>OR(E130="Pedido",E130="Modificación",E130="Anulación")</f>
        <v/>
      </c>
      <c r="M130" s="13">
        <f>AND(L130,F130="Sin intervención")</f>
        <v/>
      </c>
      <c r="N130" s="13">
        <f>AND(L130,OR(F130="Revisado y grabado",F130="En espera",F130="No grabado"))</f>
        <v/>
      </c>
      <c r="O130" s="13">
        <f>AND(L130,OR(F130="Sin intervención",F130="Revisado y grabado"))</f>
        <v/>
      </c>
      <c r="P130" s="13">
        <f>AND(O130,ISNUMBER(A130),ISNUMBER(H130),N(H130)&gt;=N(A130))</f>
        <v/>
      </c>
      <c r="Q130" s="13">
        <f>AND(O130,J130="Sí")</f>
        <v/>
      </c>
      <c r="R130" s="13">
        <f>AND(S130,OR(E130="",AND(L130,F130="")))</f>
        <v/>
      </c>
      <c r="S130" s="13">
        <f>COUNTA(A130:K130)&gt;0</f>
        <v/>
      </c>
    </row>
    <row r="131">
      <c r="A131" s="11" t="n"/>
      <c r="B131" s="12" t="n"/>
      <c r="C131" s="12" t="n"/>
      <c r="D131" s="12" t="n"/>
      <c r="E131" s="12" t="n"/>
      <c r="F131" s="12" t="n"/>
      <c r="G131" s="12" t="n"/>
      <c r="H131" s="11" t="n"/>
      <c r="I131" s="12" t="n"/>
      <c r="J131" s="12" t="n"/>
      <c r="K131" s="12" t="n"/>
      <c r="L131" s="13">
        <f>OR(E131="Pedido",E131="Modificación",E131="Anulación")</f>
        <v/>
      </c>
      <c r="M131" s="13">
        <f>AND(L131,F131="Sin intervención")</f>
        <v/>
      </c>
      <c r="N131" s="13">
        <f>AND(L131,OR(F131="Revisado y grabado",F131="En espera",F131="No grabado"))</f>
        <v/>
      </c>
      <c r="O131" s="13">
        <f>AND(L131,OR(F131="Sin intervención",F131="Revisado y grabado"))</f>
        <v/>
      </c>
      <c r="P131" s="13">
        <f>AND(O131,ISNUMBER(A131),ISNUMBER(H131),N(H131)&gt;=N(A131))</f>
        <v/>
      </c>
      <c r="Q131" s="13">
        <f>AND(O131,J131="Sí")</f>
        <v/>
      </c>
      <c r="R131" s="13">
        <f>AND(S131,OR(E131="",AND(L131,F131="")))</f>
        <v/>
      </c>
      <c r="S131" s="13">
        <f>COUNTA(A131:K131)&gt;0</f>
        <v/>
      </c>
    </row>
    <row r="132">
      <c r="A132" s="11" t="n"/>
      <c r="B132" s="12" t="n"/>
      <c r="C132" s="12" t="n"/>
      <c r="D132" s="12" t="n"/>
      <c r="E132" s="12" t="n"/>
      <c r="F132" s="12" t="n"/>
      <c r="G132" s="12" t="n"/>
      <c r="H132" s="11" t="n"/>
      <c r="I132" s="12" t="n"/>
      <c r="J132" s="12" t="n"/>
      <c r="K132" s="12" t="n"/>
      <c r="L132" s="13">
        <f>OR(E132="Pedido",E132="Modificación",E132="Anulación")</f>
        <v/>
      </c>
      <c r="M132" s="13">
        <f>AND(L132,F132="Sin intervención")</f>
        <v/>
      </c>
      <c r="N132" s="13">
        <f>AND(L132,OR(F132="Revisado y grabado",F132="En espera",F132="No grabado"))</f>
        <v/>
      </c>
      <c r="O132" s="13">
        <f>AND(L132,OR(F132="Sin intervención",F132="Revisado y grabado"))</f>
        <v/>
      </c>
      <c r="P132" s="13">
        <f>AND(O132,ISNUMBER(A132),ISNUMBER(H132),N(H132)&gt;=N(A132))</f>
        <v/>
      </c>
      <c r="Q132" s="13">
        <f>AND(O132,J132="Sí")</f>
        <v/>
      </c>
      <c r="R132" s="13">
        <f>AND(S132,OR(E132="",AND(L132,F132="")))</f>
        <v/>
      </c>
      <c r="S132" s="13">
        <f>COUNTA(A132:K132)&gt;0</f>
        <v/>
      </c>
    </row>
    <row r="133">
      <c r="A133" s="11" t="n"/>
      <c r="B133" s="12" t="n"/>
      <c r="C133" s="12" t="n"/>
      <c r="D133" s="12" t="n"/>
      <c r="E133" s="12" t="n"/>
      <c r="F133" s="12" t="n"/>
      <c r="G133" s="12" t="n"/>
      <c r="H133" s="11" t="n"/>
      <c r="I133" s="12" t="n"/>
      <c r="J133" s="12" t="n"/>
      <c r="K133" s="12" t="n"/>
      <c r="L133" s="13">
        <f>OR(E133="Pedido",E133="Modificación",E133="Anulación")</f>
        <v/>
      </c>
      <c r="M133" s="13">
        <f>AND(L133,F133="Sin intervención")</f>
        <v/>
      </c>
      <c r="N133" s="13">
        <f>AND(L133,OR(F133="Revisado y grabado",F133="En espera",F133="No grabado"))</f>
        <v/>
      </c>
      <c r="O133" s="13">
        <f>AND(L133,OR(F133="Sin intervención",F133="Revisado y grabado"))</f>
        <v/>
      </c>
      <c r="P133" s="13">
        <f>AND(O133,ISNUMBER(A133),ISNUMBER(H133),N(H133)&gt;=N(A133))</f>
        <v/>
      </c>
      <c r="Q133" s="13">
        <f>AND(O133,J133="Sí")</f>
        <v/>
      </c>
      <c r="R133" s="13">
        <f>AND(S133,OR(E133="",AND(L133,F133="")))</f>
        <v/>
      </c>
      <c r="S133" s="13">
        <f>COUNTA(A133:K133)&gt;0</f>
        <v/>
      </c>
    </row>
    <row r="134">
      <c r="A134" s="11" t="n"/>
      <c r="B134" s="12" t="n"/>
      <c r="C134" s="12" t="n"/>
      <c r="D134" s="12" t="n"/>
      <c r="E134" s="12" t="n"/>
      <c r="F134" s="12" t="n"/>
      <c r="G134" s="12" t="n"/>
      <c r="H134" s="11" t="n"/>
      <c r="I134" s="12" t="n"/>
      <c r="J134" s="12" t="n"/>
      <c r="K134" s="12" t="n"/>
      <c r="L134" s="13">
        <f>OR(E134="Pedido",E134="Modificación",E134="Anulación")</f>
        <v/>
      </c>
      <c r="M134" s="13">
        <f>AND(L134,F134="Sin intervención")</f>
        <v/>
      </c>
      <c r="N134" s="13">
        <f>AND(L134,OR(F134="Revisado y grabado",F134="En espera",F134="No grabado"))</f>
        <v/>
      </c>
      <c r="O134" s="13">
        <f>AND(L134,OR(F134="Sin intervención",F134="Revisado y grabado"))</f>
        <v/>
      </c>
      <c r="P134" s="13">
        <f>AND(O134,ISNUMBER(A134),ISNUMBER(H134),N(H134)&gt;=N(A134))</f>
        <v/>
      </c>
      <c r="Q134" s="13">
        <f>AND(O134,J134="Sí")</f>
        <v/>
      </c>
      <c r="R134" s="13">
        <f>AND(S134,OR(E134="",AND(L134,F134="")))</f>
        <v/>
      </c>
      <c r="S134" s="13">
        <f>COUNTA(A134:K134)&gt;0</f>
        <v/>
      </c>
    </row>
    <row r="135">
      <c r="A135" s="11" t="n"/>
      <c r="B135" s="12" t="n"/>
      <c r="C135" s="12" t="n"/>
      <c r="D135" s="12" t="n"/>
      <c r="E135" s="12" t="n"/>
      <c r="F135" s="12" t="n"/>
      <c r="G135" s="12" t="n"/>
      <c r="H135" s="11" t="n"/>
      <c r="I135" s="12" t="n"/>
      <c r="J135" s="12" t="n"/>
      <c r="K135" s="12" t="n"/>
      <c r="L135" s="13">
        <f>OR(E135="Pedido",E135="Modificación",E135="Anulación")</f>
        <v/>
      </c>
      <c r="M135" s="13">
        <f>AND(L135,F135="Sin intervención")</f>
        <v/>
      </c>
      <c r="N135" s="13">
        <f>AND(L135,OR(F135="Revisado y grabado",F135="En espera",F135="No grabado"))</f>
        <v/>
      </c>
      <c r="O135" s="13">
        <f>AND(L135,OR(F135="Sin intervención",F135="Revisado y grabado"))</f>
        <v/>
      </c>
      <c r="P135" s="13">
        <f>AND(O135,ISNUMBER(A135),ISNUMBER(H135),N(H135)&gt;=N(A135))</f>
        <v/>
      </c>
      <c r="Q135" s="13">
        <f>AND(O135,J135="Sí")</f>
        <v/>
      </c>
      <c r="R135" s="13">
        <f>AND(S135,OR(E135="",AND(L135,F135="")))</f>
        <v/>
      </c>
      <c r="S135" s="13">
        <f>COUNTA(A135:K135)&gt;0</f>
        <v/>
      </c>
    </row>
    <row r="136">
      <c r="A136" s="11" t="n"/>
      <c r="B136" s="12" t="n"/>
      <c r="C136" s="12" t="n"/>
      <c r="D136" s="12" t="n"/>
      <c r="E136" s="12" t="n"/>
      <c r="F136" s="12" t="n"/>
      <c r="G136" s="12" t="n"/>
      <c r="H136" s="11" t="n"/>
      <c r="I136" s="12" t="n"/>
      <c r="J136" s="12" t="n"/>
      <c r="K136" s="12" t="n"/>
      <c r="L136" s="13">
        <f>OR(E136="Pedido",E136="Modificación",E136="Anulación")</f>
        <v/>
      </c>
      <c r="M136" s="13">
        <f>AND(L136,F136="Sin intervención")</f>
        <v/>
      </c>
      <c r="N136" s="13">
        <f>AND(L136,OR(F136="Revisado y grabado",F136="En espera",F136="No grabado"))</f>
        <v/>
      </c>
      <c r="O136" s="13">
        <f>AND(L136,OR(F136="Sin intervención",F136="Revisado y grabado"))</f>
        <v/>
      </c>
      <c r="P136" s="13">
        <f>AND(O136,ISNUMBER(A136),ISNUMBER(H136),N(H136)&gt;=N(A136))</f>
        <v/>
      </c>
      <c r="Q136" s="13">
        <f>AND(O136,J136="Sí")</f>
        <v/>
      </c>
      <c r="R136" s="13">
        <f>AND(S136,OR(E136="",AND(L136,F136="")))</f>
        <v/>
      </c>
      <c r="S136" s="13">
        <f>COUNTA(A136:K136)&gt;0</f>
        <v/>
      </c>
    </row>
    <row r="137">
      <c r="A137" s="11" t="n"/>
      <c r="B137" s="12" t="n"/>
      <c r="C137" s="12" t="n"/>
      <c r="D137" s="12" t="n"/>
      <c r="E137" s="12" t="n"/>
      <c r="F137" s="12" t="n"/>
      <c r="G137" s="12" t="n"/>
      <c r="H137" s="11" t="n"/>
      <c r="I137" s="12" t="n"/>
      <c r="J137" s="12" t="n"/>
      <c r="K137" s="12" t="n"/>
      <c r="L137" s="13">
        <f>OR(E137="Pedido",E137="Modificación",E137="Anulación")</f>
        <v/>
      </c>
      <c r="M137" s="13">
        <f>AND(L137,F137="Sin intervención")</f>
        <v/>
      </c>
      <c r="N137" s="13">
        <f>AND(L137,OR(F137="Revisado y grabado",F137="En espera",F137="No grabado"))</f>
        <v/>
      </c>
      <c r="O137" s="13">
        <f>AND(L137,OR(F137="Sin intervención",F137="Revisado y grabado"))</f>
        <v/>
      </c>
      <c r="P137" s="13">
        <f>AND(O137,ISNUMBER(A137),ISNUMBER(H137),N(H137)&gt;=N(A137))</f>
        <v/>
      </c>
      <c r="Q137" s="13">
        <f>AND(O137,J137="Sí")</f>
        <v/>
      </c>
      <c r="R137" s="13">
        <f>AND(S137,OR(E137="",AND(L137,F137="")))</f>
        <v/>
      </c>
      <c r="S137" s="13">
        <f>COUNTA(A137:K137)&gt;0</f>
        <v/>
      </c>
    </row>
    <row r="138">
      <c r="A138" s="11" t="n"/>
      <c r="B138" s="12" t="n"/>
      <c r="C138" s="12" t="n"/>
      <c r="D138" s="12" t="n"/>
      <c r="E138" s="12" t="n"/>
      <c r="F138" s="12" t="n"/>
      <c r="G138" s="12" t="n"/>
      <c r="H138" s="11" t="n"/>
      <c r="I138" s="12" t="n"/>
      <c r="J138" s="12" t="n"/>
      <c r="K138" s="12" t="n"/>
      <c r="L138" s="13">
        <f>OR(E138="Pedido",E138="Modificación",E138="Anulación")</f>
        <v/>
      </c>
      <c r="M138" s="13">
        <f>AND(L138,F138="Sin intervención")</f>
        <v/>
      </c>
      <c r="N138" s="13">
        <f>AND(L138,OR(F138="Revisado y grabado",F138="En espera",F138="No grabado"))</f>
        <v/>
      </c>
      <c r="O138" s="13">
        <f>AND(L138,OR(F138="Sin intervención",F138="Revisado y grabado"))</f>
        <v/>
      </c>
      <c r="P138" s="13">
        <f>AND(O138,ISNUMBER(A138),ISNUMBER(H138),N(H138)&gt;=N(A138))</f>
        <v/>
      </c>
      <c r="Q138" s="13">
        <f>AND(O138,J138="Sí")</f>
        <v/>
      </c>
      <c r="R138" s="13">
        <f>AND(S138,OR(E138="",AND(L138,F138="")))</f>
        <v/>
      </c>
      <c r="S138" s="13">
        <f>COUNTA(A138:K138)&gt;0</f>
        <v/>
      </c>
    </row>
    <row r="139">
      <c r="A139" s="11" t="n"/>
      <c r="B139" s="12" t="n"/>
      <c r="C139" s="12" t="n"/>
      <c r="D139" s="12" t="n"/>
      <c r="E139" s="12" t="n"/>
      <c r="F139" s="12" t="n"/>
      <c r="G139" s="12" t="n"/>
      <c r="H139" s="11" t="n"/>
      <c r="I139" s="12" t="n"/>
      <c r="J139" s="12" t="n"/>
      <c r="K139" s="12" t="n"/>
      <c r="L139" s="13">
        <f>OR(E139="Pedido",E139="Modificación",E139="Anulación")</f>
        <v/>
      </c>
      <c r="M139" s="13">
        <f>AND(L139,F139="Sin intervención")</f>
        <v/>
      </c>
      <c r="N139" s="13">
        <f>AND(L139,OR(F139="Revisado y grabado",F139="En espera",F139="No grabado"))</f>
        <v/>
      </c>
      <c r="O139" s="13">
        <f>AND(L139,OR(F139="Sin intervención",F139="Revisado y grabado"))</f>
        <v/>
      </c>
      <c r="P139" s="13">
        <f>AND(O139,ISNUMBER(A139),ISNUMBER(H139),N(H139)&gt;=N(A139))</f>
        <v/>
      </c>
      <c r="Q139" s="13">
        <f>AND(O139,J139="Sí")</f>
        <v/>
      </c>
      <c r="R139" s="13">
        <f>AND(S139,OR(E139="",AND(L139,F139="")))</f>
        <v/>
      </c>
      <c r="S139" s="13">
        <f>COUNTA(A139:K139)&gt;0</f>
        <v/>
      </c>
    </row>
    <row r="140">
      <c r="A140" s="11" t="n"/>
      <c r="B140" s="12" t="n"/>
      <c r="C140" s="12" t="n"/>
      <c r="D140" s="12" t="n"/>
      <c r="E140" s="12" t="n"/>
      <c r="F140" s="12" t="n"/>
      <c r="G140" s="12" t="n"/>
      <c r="H140" s="11" t="n"/>
      <c r="I140" s="12" t="n"/>
      <c r="J140" s="12" t="n"/>
      <c r="K140" s="12" t="n"/>
      <c r="L140" s="13">
        <f>OR(E140="Pedido",E140="Modificación",E140="Anulación")</f>
        <v/>
      </c>
      <c r="M140" s="13">
        <f>AND(L140,F140="Sin intervención")</f>
        <v/>
      </c>
      <c r="N140" s="13">
        <f>AND(L140,OR(F140="Revisado y grabado",F140="En espera",F140="No grabado"))</f>
        <v/>
      </c>
      <c r="O140" s="13">
        <f>AND(L140,OR(F140="Sin intervención",F140="Revisado y grabado"))</f>
        <v/>
      </c>
      <c r="P140" s="13">
        <f>AND(O140,ISNUMBER(A140),ISNUMBER(H140),N(H140)&gt;=N(A140))</f>
        <v/>
      </c>
      <c r="Q140" s="13">
        <f>AND(O140,J140="Sí")</f>
        <v/>
      </c>
      <c r="R140" s="13">
        <f>AND(S140,OR(E140="",AND(L140,F140="")))</f>
        <v/>
      </c>
      <c r="S140" s="13">
        <f>COUNTA(A140:K140)&gt;0</f>
        <v/>
      </c>
    </row>
    <row r="141">
      <c r="A141" s="11" t="n"/>
      <c r="B141" s="12" t="n"/>
      <c r="C141" s="12" t="n"/>
      <c r="D141" s="12" t="n"/>
      <c r="E141" s="12" t="n"/>
      <c r="F141" s="12" t="n"/>
      <c r="G141" s="12" t="n"/>
      <c r="H141" s="11" t="n"/>
      <c r="I141" s="12" t="n"/>
      <c r="J141" s="12" t="n"/>
      <c r="K141" s="12" t="n"/>
      <c r="L141" s="13">
        <f>OR(E141="Pedido",E141="Modificación",E141="Anulación")</f>
        <v/>
      </c>
      <c r="M141" s="13">
        <f>AND(L141,F141="Sin intervención")</f>
        <v/>
      </c>
      <c r="N141" s="13">
        <f>AND(L141,OR(F141="Revisado y grabado",F141="En espera",F141="No grabado"))</f>
        <v/>
      </c>
      <c r="O141" s="13">
        <f>AND(L141,OR(F141="Sin intervención",F141="Revisado y grabado"))</f>
        <v/>
      </c>
      <c r="P141" s="13">
        <f>AND(O141,ISNUMBER(A141),ISNUMBER(H141),N(H141)&gt;=N(A141))</f>
        <v/>
      </c>
      <c r="Q141" s="13">
        <f>AND(O141,J141="Sí")</f>
        <v/>
      </c>
      <c r="R141" s="13">
        <f>AND(S141,OR(E141="",AND(L141,F141="")))</f>
        <v/>
      </c>
      <c r="S141" s="13">
        <f>COUNTA(A141:K141)&gt;0</f>
        <v/>
      </c>
    </row>
    <row r="142">
      <c r="A142" s="11" t="n"/>
      <c r="B142" s="12" t="n"/>
      <c r="C142" s="12" t="n"/>
      <c r="D142" s="12" t="n"/>
      <c r="E142" s="12" t="n"/>
      <c r="F142" s="12" t="n"/>
      <c r="G142" s="12" t="n"/>
      <c r="H142" s="11" t="n"/>
      <c r="I142" s="12" t="n"/>
      <c r="J142" s="12" t="n"/>
      <c r="K142" s="12" t="n"/>
      <c r="L142" s="13">
        <f>OR(E142="Pedido",E142="Modificación",E142="Anulación")</f>
        <v/>
      </c>
      <c r="M142" s="13">
        <f>AND(L142,F142="Sin intervención")</f>
        <v/>
      </c>
      <c r="N142" s="13">
        <f>AND(L142,OR(F142="Revisado y grabado",F142="En espera",F142="No grabado"))</f>
        <v/>
      </c>
      <c r="O142" s="13">
        <f>AND(L142,OR(F142="Sin intervención",F142="Revisado y grabado"))</f>
        <v/>
      </c>
      <c r="P142" s="13">
        <f>AND(O142,ISNUMBER(A142),ISNUMBER(H142),N(H142)&gt;=N(A142))</f>
        <v/>
      </c>
      <c r="Q142" s="13">
        <f>AND(O142,J142="Sí")</f>
        <v/>
      </c>
      <c r="R142" s="13">
        <f>AND(S142,OR(E142="",AND(L142,F142="")))</f>
        <v/>
      </c>
      <c r="S142" s="13">
        <f>COUNTA(A142:K142)&gt;0</f>
        <v/>
      </c>
    </row>
    <row r="143">
      <c r="A143" s="11" t="n"/>
      <c r="B143" s="12" t="n"/>
      <c r="C143" s="12" t="n"/>
      <c r="D143" s="12" t="n"/>
      <c r="E143" s="12" t="n"/>
      <c r="F143" s="12" t="n"/>
      <c r="G143" s="12" t="n"/>
      <c r="H143" s="11" t="n"/>
      <c r="I143" s="12" t="n"/>
      <c r="J143" s="12" t="n"/>
      <c r="K143" s="12" t="n"/>
      <c r="L143" s="13">
        <f>OR(E143="Pedido",E143="Modificación",E143="Anulación")</f>
        <v/>
      </c>
      <c r="M143" s="13">
        <f>AND(L143,F143="Sin intervención")</f>
        <v/>
      </c>
      <c r="N143" s="13">
        <f>AND(L143,OR(F143="Revisado y grabado",F143="En espera",F143="No grabado"))</f>
        <v/>
      </c>
      <c r="O143" s="13">
        <f>AND(L143,OR(F143="Sin intervención",F143="Revisado y grabado"))</f>
        <v/>
      </c>
      <c r="P143" s="13">
        <f>AND(O143,ISNUMBER(A143),ISNUMBER(H143),N(H143)&gt;=N(A143))</f>
        <v/>
      </c>
      <c r="Q143" s="13">
        <f>AND(O143,J143="Sí")</f>
        <v/>
      </c>
      <c r="R143" s="13">
        <f>AND(S143,OR(E143="",AND(L143,F143="")))</f>
        <v/>
      </c>
      <c r="S143" s="13">
        <f>COUNTA(A143:K143)&gt;0</f>
        <v/>
      </c>
    </row>
    <row r="144">
      <c r="A144" s="11" t="n"/>
      <c r="B144" s="12" t="n"/>
      <c r="C144" s="12" t="n"/>
      <c r="D144" s="12" t="n"/>
      <c r="E144" s="12" t="n"/>
      <c r="F144" s="12" t="n"/>
      <c r="G144" s="12" t="n"/>
      <c r="H144" s="11" t="n"/>
      <c r="I144" s="12" t="n"/>
      <c r="J144" s="12" t="n"/>
      <c r="K144" s="12" t="n"/>
      <c r="L144" s="13">
        <f>OR(E144="Pedido",E144="Modificación",E144="Anulación")</f>
        <v/>
      </c>
      <c r="M144" s="13">
        <f>AND(L144,F144="Sin intervención")</f>
        <v/>
      </c>
      <c r="N144" s="13">
        <f>AND(L144,OR(F144="Revisado y grabado",F144="En espera",F144="No grabado"))</f>
        <v/>
      </c>
      <c r="O144" s="13">
        <f>AND(L144,OR(F144="Sin intervención",F144="Revisado y grabado"))</f>
        <v/>
      </c>
      <c r="P144" s="13">
        <f>AND(O144,ISNUMBER(A144),ISNUMBER(H144),N(H144)&gt;=N(A144))</f>
        <v/>
      </c>
      <c r="Q144" s="13">
        <f>AND(O144,J144="Sí")</f>
        <v/>
      </c>
      <c r="R144" s="13">
        <f>AND(S144,OR(E144="",AND(L144,F144="")))</f>
        <v/>
      </c>
      <c r="S144" s="13">
        <f>COUNTA(A144:K144)&gt;0</f>
        <v/>
      </c>
    </row>
    <row r="145">
      <c r="A145" s="11" t="n"/>
      <c r="B145" s="12" t="n"/>
      <c r="C145" s="12" t="n"/>
      <c r="D145" s="12" t="n"/>
      <c r="E145" s="12" t="n"/>
      <c r="F145" s="12" t="n"/>
      <c r="G145" s="12" t="n"/>
      <c r="H145" s="11" t="n"/>
      <c r="I145" s="12" t="n"/>
      <c r="J145" s="12" t="n"/>
      <c r="K145" s="12" t="n"/>
      <c r="L145" s="13">
        <f>OR(E145="Pedido",E145="Modificación",E145="Anulación")</f>
        <v/>
      </c>
      <c r="M145" s="13">
        <f>AND(L145,F145="Sin intervención")</f>
        <v/>
      </c>
      <c r="N145" s="13">
        <f>AND(L145,OR(F145="Revisado y grabado",F145="En espera",F145="No grabado"))</f>
        <v/>
      </c>
      <c r="O145" s="13">
        <f>AND(L145,OR(F145="Sin intervención",F145="Revisado y grabado"))</f>
        <v/>
      </c>
      <c r="P145" s="13">
        <f>AND(O145,ISNUMBER(A145),ISNUMBER(H145),N(H145)&gt;=N(A145))</f>
        <v/>
      </c>
      <c r="Q145" s="13">
        <f>AND(O145,J145="Sí")</f>
        <v/>
      </c>
      <c r="R145" s="13">
        <f>AND(S145,OR(E145="",AND(L145,F145="")))</f>
        <v/>
      </c>
      <c r="S145" s="13">
        <f>COUNTA(A145:K145)&gt;0</f>
        <v/>
      </c>
    </row>
    <row r="146">
      <c r="A146" s="11" t="n"/>
      <c r="B146" s="12" t="n"/>
      <c r="C146" s="12" t="n"/>
      <c r="D146" s="12" t="n"/>
      <c r="E146" s="12" t="n"/>
      <c r="F146" s="12" t="n"/>
      <c r="G146" s="12" t="n"/>
      <c r="H146" s="11" t="n"/>
      <c r="I146" s="12" t="n"/>
      <c r="J146" s="12" t="n"/>
      <c r="K146" s="12" t="n"/>
      <c r="L146" s="13">
        <f>OR(E146="Pedido",E146="Modificación",E146="Anulación")</f>
        <v/>
      </c>
      <c r="M146" s="13">
        <f>AND(L146,F146="Sin intervención")</f>
        <v/>
      </c>
      <c r="N146" s="13">
        <f>AND(L146,OR(F146="Revisado y grabado",F146="En espera",F146="No grabado"))</f>
        <v/>
      </c>
      <c r="O146" s="13">
        <f>AND(L146,OR(F146="Sin intervención",F146="Revisado y grabado"))</f>
        <v/>
      </c>
      <c r="P146" s="13">
        <f>AND(O146,ISNUMBER(A146),ISNUMBER(H146),N(H146)&gt;=N(A146))</f>
        <v/>
      </c>
      <c r="Q146" s="13">
        <f>AND(O146,J146="Sí")</f>
        <v/>
      </c>
      <c r="R146" s="13">
        <f>AND(S146,OR(E146="",AND(L146,F146="")))</f>
        <v/>
      </c>
      <c r="S146" s="13">
        <f>COUNTA(A146:K146)&gt;0</f>
        <v/>
      </c>
    </row>
    <row r="147">
      <c r="A147" s="11" t="n"/>
      <c r="B147" s="12" t="n"/>
      <c r="C147" s="12" t="n"/>
      <c r="D147" s="12" t="n"/>
      <c r="E147" s="12" t="n"/>
      <c r="F147" s="12" t="n"/>
      <c r="G147" s="12" t="n"/>
      <c r="H147" s="11" t="n"/>
      <c r="I147" s="12" t="n"/>
      <c r="J147" s="12" t="n"/>
      <c r="K147" s="12" t="n"/>
      <c r="L147" s="13">
        <f>OR(E147="Pedido",E147="Modificación",E147="Anulación")</f>
        <v/>
      </c>
      <c r="M147" s="13">
        <f>AND(L147,F147="Sin intervención")</f>
        <v/>
      </c>
      <c r="N147" s="13">
        <f>AND(L147,OR(F147="Revisado y grabado",F147="En espera",F147="No grabado"))</f>
        <v/>
      </c>
      <c r="O147" s="13">
        <f>AND(L147,OR(F147="Sin intervención",F147="Revisado y grabado"))</f>
        <v/>
      </c>
      <c r="P147" s="13">
        <f>AND(O147,ISNUMBER(A147),ISNUMBER(H147),N(H147)&gt;=N(A147))</f>
        <v/>
      </c>
      <c r="Q147" s="13">
        <f>AND(O147,J147="Sí")</f>
        <v/>
      </c>
      <c r="R147" s="13">
        <f>AND(S147,OR(E147="",AND(L147,F147="")))</f>
        <v/>
      </c>
      <c r="S147" s="13">
        <f>COUNTA(A147:K147)&gt;0</f>
        <v/>
      </c>
    </row>
    <row r="148">
      <c r="A148" s="11" t="n"/>
      <c r="B148" s="12" t="n"/>
      <c r="C148" s="12" t="n"/>
      <c r="D148" s="12" t="n"/>
      <c r="E148" s="12" t="n"/>
      <c r="F148" s="12" t="n"/>
      <c r="G148" s="12" t="n"/>
      <c r="H148" s="11" t="n"/>
      <c r="I148" s="12" t="n"/>
      <c r="J148" s="12" t="n"/>
      <c r="K148" s="12" t="n"/>
      <c r="L148" s="13">
        <f>OR(E148="Pedido",E148="Modificación",E148="Anulación")</f>
        <v/>
      </c>
      <c r="M148" s="13">
        <f>AND(L148,F148="Sin intervención")</f>
        <v/>
      </c>
      <c r="N148" s="13">
        <f>AND(L148,OR(F148="Revisado y grabado",F148="En espera",F148="No grabado"))</f>
        <v/>
      </c>
      <c r="O148" s="13">
        <f>AND(L148,OR(F148="Sin intervención",F148="Revisado y grabado"))</f>
        <v/>
      </c>
      <c r="P148" s="13">
        <f>AND(O148,ISNUMBER(A148),ISNUMBER(H148),N(H148)&gt;=N(A148))</f>
        <v/>
      </c>
      <c r="Q148" s="13">
        <f>AND(O148,J148="Sí")</f>
        <v/>
      </c>
      <c r="R148" s="13">
        <f>AND(S148,OR(E148="",AND(L148,F148="")))</f>
        <v/>
      </c>
      <c r="S148" s="13">
        <f>COUNTA(A148:K148)&gt;0</f>
        <v/>
      </c>
    </row>
    <row r="149">
      <c r="A149" s="11" t="n"/>
      <c r="B149" s="12" t="n"/>
      <c r="C149" s="12" t="n"/>
      <c r="D149" s="12" t="n"/>
      <c r="E149" s="12" t="n"/>
      <c r="F149" s="12" t="n"/>
      <c r="G149" s="12" t="n"/>
      <c r="H149" s="11" t="n"/>
      <c r="I149" s="12" t="n"/>
      <c r="J149" s="12" t="n"/>
      <c r="K149" s="12" t="n"/>
      <c r="L149" s="13">
        <f>OR(E149="Pedido",E149="Modificación",E149="Anulación")</f>
        <v/>
      </c>
      <c r="M149" s="13">
        <f>AND(L149,F149="Sin intervención")</f>
        <v/>
      </c>
      <c r="N149" s="13">
        <f>AND(L149,OR(F149="Revisado y grabado",F149="En espera",F149="No grabado"))</f>
        <v/>
      </c>
      <c r="O149" s="13">
        <f>AND(L149,OR(F149="Sin intervención",F149="Revisado y grabado"))</f>
        <v/>
      </c>
      <c r="P149" s="13">
        <f>AND(O149,ISNUMBER(A149),ISNUMBER(H149),N(H149)&gt;=N(A149))</f>
        <v/>
      </c>
      <c r="Q149" s="13">
        <f>AND(O149,J149="Sí")</f>
        <v/>
      </c>
      <c r="R149" s="13">
        <f>AND(S149,OR(E149="",AND(L149,F149="")))</f>
        <v/>
      </c>
      <c r="S149" s="13">
        <f>COUNTA(A149:K149)&gt;0</f>
        <v/>
      </c>
    </row>
    <row r="150">
      <c r="A150" s="11" t="n"/>
      <c r="B150" s="12" t="n"/>
      <c r="C150" s="12" t="n"/>
      <c r="D150" s="12" t="n"/>
      <c r="E150" s="12" t="n"/>
      <c r="F150" s="12" t="n"/>
      <c r="G150" s="12" t="n"/>
      <c r="H150" s="11" t="n"/>
      <c r="I150" s="12" t="n"/>
      <c r="J150" s="12" t="n"/>
      <c r="K150" s="12" t="n"/>
      <c r="L150" s="13">
        <f>OR(E150="Pedido",E150="Modificación",E150="Anulación")</f>
        <v/>
      </c>
      <c r="M150" s="13">
        <f>AND(L150,F150="Sin intervención")</f>
        <v/>
      </c>
      <c r="N150" s="13">
        <f>AND(L150,OR(F150="Revisado y grabado",F150="En espera",F150="No grabado"))</f>
        <v/>
      </c>
      <c r="O150" s="13">
        <f>AND(L150,OR(F150="Sin intervención",F150="Revisado y grabado"))</f>
        <v/>
      </c>
      <c r="P150" s="13">
        <f>AND(O150,ISNUMBER(A150),ISNUMBER(H150),N(H150)&gt;=N(A150))</f>
        <v/>
      </c>
      <c r="Q150" s="13">
        <f>AND(O150,J150="Sí")</f>
        <v/>
      </c>
      <c r="R150" s="13">
        <f>AND(S150,OR(E150="",AND(L150,F150="")))</f>
        <v/>
      </c>
      <c r="S150" s="13">
        <f>COUNTA(A150:K150)&gt;0</f>
        <v/>
      </c>
    </row>
    <row r="151">
      <c r="A151" s="11" t="n"/>
      <c r="B151" s="12" t="n"/>
      <c r="C151" s="12" t="n"/>
      <c r="D151" s="12" t="n"/>
      <c r="E151" s="12" t="n"/>
      <c r="F151" s="12" t="n"/>
      <c r="G151" s="12" t="n"/>
      <c r="H151" s="11" t="n"/>
      <c r="I151" s="12" t="n"/>
      <c r="J151" s="12" t="n"/>
      <c r="K151" s="12" t="n"/>
      <c r="L151" s="13">
        <f>OR(E151="Pedido",E151="Modificación",E151="Anulación")</f>
        <v/>
      </c>
      <c r="M151" s="13">
        <f>AND(L151,F151="Sin intervención")</f>
        <v/>
      </c>
      <c r="N151" s="13">
        <f>AND(L151,OR(F151="Revisado y grabado",F151="En espera",F151="No grabado"))</f>
        <v/>
      </c>
      <c r="O151" s="13">
        <f>AND(L151,OR(F151="Sin intervención",F151="Revisado y grabado"))</f>
        <v/>
      </c>
      <c r="P151" s="13">
        <f>AND(O151,ISNUMBER(A151),ISNUMBER(H151),N(H151)&gt;=N(A151))</f>
        <v/>
      </c>
      <c r="Q151" s="13">
        <f>AND(O151,J151="Sí")</f>
        <v/>
      </c>
      <c r="R151" s="13">
        <f>AND(S151,OR(E151="",AND(L151,F151="")))</f>
        <v/>
      </c>
      <c r="S151" s="13">
        <f>COUNTA(A151:K151)&gt;0</f>
        <v/>
      </c>
    </row>
    <row r="152">
      <c r="A152" s="11" t="n"/>
      <c r="B152" s="12" t="n"/>
      <c r="C152" s="12" t="n"/>
      <c r="D152" s="12" t="n"/>
      <c r="E152" s="12" t="n"/>
      <c r="F152" s="12" t="n"/>
      <c r="G152" s="12" t="n"/>
      <c r="H152" s="11" t="n"/>
      <c r="I152" s="12" t="n"/>
      <c r="J152" s="12" t="n"/>
      <c r="K152" s="12" t="n"/>
      <c r="L152" s="13">
        <f>OR(E152="Pedido",E152="Modificación",E152="Anulación")</f>
        <v/>
      </c>
      <c r="M152" s="13">
        <f>AND(L152,F152="Sin intervención")</f>
        <v/>
      </c>
      <c r="N152" s="13">
        <f>AND(L152,OR(F152="Revisado y grabado",F152="En espera",F152="No grabado"))</f>
        <v/>
      </c>
      <c r="O152" s="13">
        <f>AND(L152,OR(F152="Sin intervención",F152="Revisado y grabado"))</f>
        <v/>
      </c>
      <c r="P152" s="13">
        <f>AND(O152,ISNUMBER(A152),ISNUMBER(H152),N(H152)&gt;=N(A152))</f>
        <v/>
      </c>
      <c r="Q152" s="13">
        <f>AND(O152,J152="Sí")</f>
        <v/>
      </c>
      <c r="R152" s="13">
        <f>AND(S152,OR(E152="",AND(L152,F152="")))</f>
        <v/>
      </c>
      <c r="S152" s="13">
        <f>COUNTA(A152:K152)&gt;0</f>
        <v/>
      </c>
    </row>
    <row r="153">
      <c r="A153" s="11" t="n"/>
      <c r="B153" s="12" t="n"/>
      <c r="C153" s="12" t="n"/>
      <c r="D153" s="12" t="n"/>
      <c r="E153" s="12" t="n"/>
      <c r="F153" s="12" t="n"/>
      <c r="G153" s="12" t="n"/>
      <c r="H153" s="11" t="n"/>
      <c r="I153" s="12" t="n"/>
      <c r="J153" s="12" t="n"/>
      <c r="K153" s="12" t="n"/>
      <c r="L153" s="13">
        <f>OR(E153="Pedido",E153="Modificación",E153="Anulación")</f>
        <v/>
      </c>
      <c r="M153" s="13">
        <f>AND(L153,F153="Sin intervención")</f>
        <v/>
      </c>
      <c r="N153" s="13">
        <f>AND(L153,OR(F153="Revisado y grabado",F153="En espera",F153="No grabado"))</f>
        <v/>
      </c>
      <c r="O153" s="13">
        <f>AND(L153,OR(F153="Sin intervención",F153="Revisado y grabado"))</f>
        <v/>
      </c>
      <c r="P153" s="13">
        <f>AND(O153,ISNUMBER(A153),ISNUMBER(H153),N(H153)&gt;=N(A153))</f>
        <v/>
      </c>
      <c r="Q153" s="13">
        <f>AND(O153,J153="Sí")</f>
        <v/>
      </c>
      <c r="R153" s="13">
        <f>AND(S153,OR(E153="",AND(L153,F153="")))</f>
        <v/>
      </c>
      <c r="S153" s="13">
        <f>COUNTA(A153:K153)&gt;0</f>
        <v/>
      </c>
    </row>
    <row r="154">
      <c r="A154" s="11" t="n"/>
      <c r="B154" s="12" t="n"/>
      <c r="C154" s="12" t="n"/>
      <c r="D154" s="12" t="n"/>
      <c r="E154" s="12" t="n"/>
      <c r="F154" s="12" t="n"/>
      <c r="G154" s="12" t="n"/>
      <c r="H154" s="11" t="n"/>
      <c r="I154" s="12" t="n"/>
      <c r="J154" s="12" t="n"/>
      <c r="K154" s="12" t="n"/>
      <c r="L154" s="13">
        <f>OR(E154="Pedido",E154="Modificación",E154="Anulación")</f>
        <v/>
      </c>
      <c r="M154" s="13">
        <f>AND(L154,F154="Sin intervención")</f>
        <v/>
      </c>
      <c r="N154" s="13">
        <f>AND(L154,OR(F154="Revisado y grabado",F154="En espera",F154="No grabado"))</f>
        <v/>
      </c>
      <c r="O154" s="13">
        <f>AND(L154,OR(F154="Sin intervención",F154="Revisado y grabado"))</f>
        <v/>
      </c>
      <c r="P154" s="13">
        <f>AND(O154,ISNUMBER(A154),ISNUMBER(H154),N(H154)&gt;=N(A154))</f>
        <v/>
      </c>
      <c r="Q154" s="13">
        <f>AND(O154,J154="Sí")</f>
        <v/>
      </c>
      <c r="R154" s="13">
        <f>AND(S154,OR(E154="",AND(L154,F154="")))</f>
        <v/>
      </c>
      <c r="S154" s="13">
        <f>COUNTA(A154:K154)&gt;0</f>
        <v/>
      </c>
    </row>
    <row r="155">
      <c r="A155" s="11" t="n"/>
      <c r="B155" s="12" t="n"/>
      <c r="C155" s="12" t="n"/>
      <c r="D155" s="12" t="n"/>
      <c r="E155" s="12" t="n"/>
      <c r="F155" s="12" t="n"/>
      <c r="G155" s="12" t="n"/>
      <c r="H155" s="11" t="n"/>
      <c r="I155" s="12" t="n"/>
      <c r="J155" s="12" t="n"/>
      <c r="K155" s="12" t="n"/>
      <c r="L155" s="13">
        <f>OR(E155="Pedido",E155="Modificación",E155="Anulación")</f>
        <v/>
      </c>
      <c r="M155" s="13">
        <f>AND(L155,F155="Sin intervención")</f>
        <v/>
      </c>
      <c r="N155" s="13">
        <f>AND(L155,OR(F155="Revisado y grabado",F155="En espera",F155="No grabado"))</f>
        <v/>
      </c>
      <c r="O155" s="13">
        <f>AND(L155,OR(F155="Sin intervención",F155="Revisado y grabado"))</f>
        <v/>
      </c>
      <c r="P155" s="13">
        <f>AND(O155,ISNUMBER(A155),ISNUMBER(H155),N(H155)&gt;=N(A155))</f>
        <v/>
      </c>
      <c r="Q155" s="13">
        <f>AND(O155,J155="Sí")</f>
        <v/>
      </c>
      <c r="R155" s="13">
        <f>AND(S155,OR(E155="",AND(L155,F155="")))</f>
        <v/>
      </c>
      <c r="S155" s="13">
        <f>COUNTA(A155:K155)&gt;0</f>
        <v/>
      </c>
    </row>
    <row r="156">
      <c r="A156" s="11" t="n"/>
      <c r="B156" s="12" t="n"/>
      <c r="C156" s="12" t="n"/>
      <c r="D156" s="12" t="n"/>
      <c r="E156" s="12" t="n"/>
      <c r="F156" s="12" t="n"/>
      <c r="G156" s="12" t="n"/>
      <c r="H156" s="11" t="n"/>
      <c r="I156" s="12" t="n"/>
      <c r="J156" s="12" t="n"/>
      <c r="K156" s="12" t="n"/>
      <c r="L156" s="13">
        <f>OR(E156="Pedido",E156="Modificación",E156="Anulación")</f>
        <v/>
      </c>
      <c r="M156" s="13">
        <f>AND(L156,F156="Sin intervención")</f>
        <v/>
      </c>
      <c r="N156" s="13">
        <f>AND(L156,OR(F156="Revisado y grabado",F156="En espera",F156="No grabado"))</f>
        <v/>
      </c>
      <c r="O156" s="13">
        <f>AND(L156,OR(F156="Sin intervención",F156="Revisado y grabado"))</f>
        <v/>
      </c>
      <c r="P156" s="13">
        <f>AND(O156,ISNUMBER(A156),ISNUMBER(H156),N(H156)&gt;=N(A156))</f>
        <v/>
      </c>
      <c r="Q156" s="13">
        <f>AND(O156,J156="Sí")</f>
        <v/>
      </c>
      <c r="R156" s="13">
        <f>AND(S156,OR(E156="",AND(L156,F156="")))</f>
        <v/>
      </c>
      <c r="S156" s="13">
        <f>COUNTA(A156:K156)&gt;0</f>
        <v/>
      </c>
    </row>
    <row r="157">
      <c r="A157" s="11" t="n"/>
      <c r="B157" s="12" t="n"/>
      <c r="C157" s="12" t="n"/>
      <c r="D157" s="12" t="n"/>
      <c r="E157" s="12" t="n"/>
      <c r="F157" s="12" t="n"/>
      <c r="G157" s="12" t="n"/>
      <c r="H157" s="11" t="n"/>
      <c r="I157" s="12" t="n"/>
      <c r="J157" s="12" t="n"/>
      <c r="K157" s="12" t="n"/>
      <c r="L157" s="13">
        <f>OR(E157="Pedido",E157="Modificación",E157="Anulación")</f>
        <v/>
      </c>
      <c r="M157" s="13">
        <f>AND(L157,F157="Sin intervención")</f>
        <v/>
      </c>
      <c r="N157" s="13">
        <f>AND(L157,OR(F157="Revisado y grabado",F157="En espera",F157="No grabado"))</f>
        <v/>
      </c>
      <c r="O157" s="13">
        <f>AND(L157,OR(F157="Sin intervención",F157="Revisado y grabado"))</f>
        <v/>
      </c>
      <c r="P157" s="13">
        <f>AND(O157,ISNUMBER(A157),ISNUMBER(H157),N(H157)&gt;=N(A157))</f>
        <v/>
      </c>
      <c r="Q157" s="13">
        <f>AND(O157,J157="Sí")</f>
        <v/>
      </c>
      <c r="R157" s="13">
        <f>AND(S157,OR(E157="",AND(L157,F157="")))</f>
        <v/>
      </c>
      <c r="S157" s="13">
        <f>COUNTA(A157:K157)&gt;0</f>
        <v/>
      </c>
    </row>
    <row r="158">
      <c r="A158" s="11" t="n"/>
      <c r="B158" s="12" t="n"/>
      <c r="C158" s="12" t="n"/>
      <c r="D158" s="12" t="n"/>
      <c r="E158" s="12" t="n"/>
      <c r="F158" s="12" t="n"/>
      <c r="G158" s="12" t="n"/>
      <c r="H158" s="11" t="n"/>
      <c r="I158" s="12" t="n"/>
      <c r="J158" s="12" t="n"/>
      <c r="K158" s="12" t="n"/>
      <c r="L158" s="13">
        <f>OR(E158="Pedido",E158="Modificación",E158="Anulación")</f>
        <v/>
      </c>
      <c r="M158" s="13">
        <f>AND(L158,F158="Sin intervención")</f>
        <v/>
      </c>
      <c r="N158" s="13">
        <f>AND(L158,OR(F158="Revisado y grabado",F158="En espera",F158="No grabado"))</f>
        <v/>
      </c>
      <c r="O158" s="13">
        <f>AND(L158,OR(F158="Sin intervención",F158="Revisado y grabado"))</f>
        <v/>
      </c>
      <c r="P158" s="13">
        <f>AND(O158,ISNUMBER(A158),ISNUMBER(H158),N(H158)&gt;=N(A158))</f>
        <v/>
      </c>
      <c r="Q158" s="13">
        <f>AND(O158,J158="Sí")</f>
        <v/>
      </c>
      <c r="R158" s="13">
        <f>AND(S158,OR(E158="",AND(L158,F158="")))</f>
        <v/>
      </c>
      <c r="S158" s="13">
        <f>COUNTA(A158:K158)&gt;0</f>
        <v/>
      </c>
    </row>
    <row r="159">
      <c r="A159" s="11" t="n"/>
      <c r="B159" s="12" t="n"/>
      <c r="C159" s="12" t="n"/>
      <c r="D159" s="12" t="n"/>
      <c r="E159" s="12" t="n"/>
      <c r="F159" s="12" t="n"/>
      <c r="G159" s="12" t="n"/>
      <c r="H159" s="11" t="n"/>
      <c r="I159" s="12" t="n"/>
      <c r="J159" s="12" t="n"/>
      <c r="K159" s="12" t="n"/>
      <c r="L159" s="13">
        <f>OR(E159="Pedido",E159="Modificación",E159="Anulación")</f>
        <v/>
      </c>
      <c r="M159" s="13">
        <f>AND(L159,F159="Sin intervención")</f>
        <v/>
      </c>
      <c r="N159" s="13">
        <f>AND(L159,OR(F159="Revisado y grabado",F159="En espera",F159="No grabado"))</f>
        <v/>
      </c>
      <c r="O159" s="13">
        <f>AND(L159,OR(F159="Sin intervención",F159="Revisado y grabado"))</f>
        <v/>
      </c>
      <c r="P159" s="13">
        <f>AND(O159,ISNUMBER(A159),ISNUMBER(H159),N(H159)&gt;=N(A159))</f>
        <v/>
      </c>
      <c r="Q159" s="13">
        <f>AND(O159,J159="Sí")</f>
        <v/>
      </c>
      <c r="R159" s="13">
        <f>AND(S159,OR(E159="",AND(L159,F159="")))</f>
        <v/>
      </c>
      <c r="S159" s="13">
        <f>COUNTA(A159:K159)&gt;0</f>
        <v/>
      </c>
    </row>
    <row r="160">
      <c r="A160" s="11" t="n"/>
      <c r="B160" s="12" t="n"/>
      <c r="C160" s="12" t="n"/>
      <c r="D160" s="12" t="n"/>
      <c r="E160" s="12" t="n"/>
      <c r="F160" s="12" t="n"/>
      <c r="G160" s="12" t="n"/>
      <c r="H160" s="11" t="n"/>
      <c r="I160" s="12" t="n"/>
      <c r="J160" s="12" t="n"/>
      <c r="K160" s="12" t="n"/>
      <c r="L160" s="13">
        <f>OR(E160="Pedido",E160="Modificación",E160="Anulación")</f>
        <v/>
      </c>
      <c r="M160" s="13">
        <f>AND(L160,F160="Sin intervención")</f>
        <v/>
      </c>
      <c r="N160" s="13">
        <f>AND(L160,OR(F160="Revisado y grabado",F160="En espera",F160="No grabado"))</f>
        <v/>
      </c>
      <c r="O160" s="13">
        <f>AND(L160,OR(F160="Sin intervención",F160="Revisado y grabado"))</f>
        <v/>
      </c>
      <c r="P160" s="13">
        <f>AND(O160,ISNUMBER(A160),ISNUMBER(H160),N(H160)&gt;=N(A160))</f>
        <v/>
      </c>
      <c r="Q160" s="13">
        <f>AND(O160,J160="Sí")</f>
        <v/>
      </c>
      <c r="R160" s="13">
        <f>AND(S160,OR(E160="",AND(L160,F160="")))</f>
        <v/>
      </c>
      <c r="S160" s="13">
        <f>COUNTA(A160:K160)&gt;0</f>
        <v/>
      </c>
    </row>
    <row r="161">
      <c r="A161" s="11" t="n"/>
      <c r="B161" s="12" t="n"/>
      <c r="C161" s="12" t="n"/>
      <c r="D161" s="12" t="n"/>
      <c r="E161" s="12" t="n"/>
      <c r="F161" s="12" t="n"/>
      <c r="G161" s="12" t="n"/>
      <c r="H161" s="11" t="n"/>
      <c r="I161" s="12" t="n"/>
      <c r="J161" s="12" t="n"/>
      <c r="K161" s="12" t="n"/>
      <c r="L161" s="13">
        <f>OR(E161="Pedido",E161="Modificación",E161="Anulación")</f>
        <v/>
      </c>
      <c r="M161" s="13">
        <f>AND(L161,F161="Sin intervención")</f>
        <v/>
      </c>
      <c r="N161" s="13">
        <f>AND(L161,OR(F161="Revisado y grabado",F161="En espera",F161="No grabado"))</f>
        <v/>
      </c>
      <c r="O161" s="13">
        <f>AND(L161,OR(F161="Sin intervención",F161="Revisado y grabado"))</f>
        <v/>
      </c>
      <c r="P161" s="13">
        <f>AND(O161,ISNUMBER(A161),ISNUMBER(H161),N(H161)&gt;=N(A161))</f>
        <v/>
      </c>
      <c r="Q161" s="13">
        <f>AND(O161,J161="Sí")</f>
        <v/>
      </c>
      <c r="R161" s="13">
        <f>AND(S161,OR(E161="",AND(L161,F161="")))</f>
        <v/>
      </c>
      <c r="S161" s="13">
        <f>COUNTA(A161:K161)&gt;0</f>
        <v/>
      </c>
    </row>
    <row r="162">
      <c r="A162" s="11" t="n"/>
      <c r="B162" s="12" t="n"/>
      <c r="C162" s="12" t="n"/>
      <c r="D162" s="12" t="n"/>
      <c r="E162" s="12" t="n"/>
      <c r="F162" s="12" t="n"/>
      <c r="G162" s="12" t="n"/>
      <c r="H162" s="11" t="n"/>
      <c r="I162" s="12" t="n"/>
      <c r="J162" s="12" t="n"/>
      <c r="K162" s="12" t="n"/>
      <c r="L162" s="13">
        <f>OR(E162="Pedido",E162="Modificación",E162="Anulación")</f>
        <v/>
      </c>
      <c r="M162" s="13">
        <f>AND(L162,F162="Sin intervención")</f>
        <v/>
      </c>
      <c r="N162" s="13">
        <f>AND(L162,OR(F162="Revisado y grabado",F162="En espera",F162="No grabado"))</f>
        <v/>
      </c>
      <c r="O162" s="13">
        <f>AND(L162,OR(F162="Sin intervención",F162="Revisado y grabado"))</f>
        <v/>
      </c>
      <c r="P162" s="13">
        <f>AND(O162,ISNUMBER(A162),ISNUMBER(H162),N(H162)&gt;=N(A162))</f>
        <v/>
      </c>
      <c r="Q162" s="13">
        <f>AND(O162,J162="Sí")</f>
        <v/>
      </c>
      <c r="R162" s="13">
        <f>AND(S162,OR(E162="",AND(L162,F162="")))</f>
        <v/>
      </c>
      <c r="S162" s="13">
        <f>COUNTA(A162:K162)&gt;0</f>
        <v/>
      </c>
    </row>
    <row r="163">
      <c r="A163" s="11" t="n"/>
      <c r="B163" s="12" t="n"/>
      <c r="C163" s="12" t="n"/>
      <c r="D163" s="12" t="n"/>
      <c r="E163" s="12" t="n"/>
      <c r="F163" s="12" t="n"/>
      <c r="G163" s="12" t="n"/>
      <c r="H163" s="11" t="n"/>
      <c r="I163" s="12" t="n"/>
      <c r="J163" s="12" t="n"/>
      <c r="K163" s="12" t="n"/>
      <c r="L163" s="13">
        <f>OR(E163="Pedido",E163="Modificación",E163="Anulación")</f>
        <v/>
      </c>
      <c r="M163" s="13">
        <f>AND(L163,F163="Sin intervención")</f>
        <v/>
      </c>
      <c r="N163" s="13">
        <f>AND(L163,OR(F163="Revisado y grabado",F163="En espera",F163="No grabado"))</f>
        <v/>
      </c>
      <c r="O163" s="13">
        <f>AND(L163,OR(F163="Sin intervención",F163="Revisado y grabado"))</f>
        <v/>
      </c>
      <c r="P163" s="13">
        <f>AND(O163,ISNUMBER(A163),ISNUMBER(H163),N(H163)&gt;=N(A163))</f>
        <v/>
      </c>
      <c r="Q163" s="13">
        <f>AND(O163,J163="Sí")</f>
        <v/>
      </c>
      <c r="R163" s="13">
        <f>AND(S163,OR(E163="",AND(L163,F163="")))</f>
        <v/>
      </c>
      <c r="S163" s="13">
        <f>COUNTA(A163:K163)&gt;0</f>
        <v/>
      </c>
    </row>
    <row r="164">
      <c r="A164" s="11" t="n"/>
      <c r="B164" s="12" t="n"/>
      <c r="C164" s="12" t="n"/>
      <c r="D164" s="12" t="n"/>
      <c r="E164" s="12" t="n"/>
      <c r="F164" s="12" t="n"/>
      <c r="G164" s="12" t="n"/>
      <c r="H164" s="11" t="n"/>
      <c r="I164" s="12" t="n"/>
      <c r="J164" s="12" t="n"/>
      <c r="K164" s="12" t="n"/>
      <c r="L164" s="13">
        <f>OR(E164="Pedido",E164="Modificación",E164="Anulación")</f>
        <v/>
      </c>
      <c r="M164" s="13">
        <f>AND(L164,F164="Sin intervención")</f>
        <v/>
      </c>
      <c r="N164" s="13">
        <f>AND(L164,OR(F164="Revisado y grabado",F164="En espera",F164="No grabado"))</f>
        <v/>
      </c>
      <c r="O164" s="13">
        <f>AND(L164,OR(F164="Sin intervención",F164="Revisado y grabado"))</f>
        <v/>
      </c>
      <c r="P164" s="13">
        <f>AND(O164,ISNUMBER(A164),ISNUMBER(H164),N(H164)&gt;=N(A164))</f>
        <v/>
      </c>
      <c r="Q164" s="13">
        <f>AND(O164,J164="Sí")</f>
        <v/>
      </c>
      <c r="R164" s="13">
        <f>AND(S164,OR(E164="",AND(L164,F164="")))</f>
        <v/>
      </c>
      <c r="S164" s="13">
        <f>COUNTA(A164:K164)&gt;0</f>
        <v/>
      </c>
    </row>
    <row r="165">
      <c r="A165" s="11" t="n"/>
      <c r="B165" s="12" t="n"/>
      <c r="C165" s="12" t="n"/>
      <c r="D165" s="12" t="n"/>
      <c r="E165" s="12" t="n"/>
      <c r="F165" s="12" t="n"/>
      <c r="G165" s="12" t="n"/>
      <c r="H165" s="11" t="n"/>
      <c r="I165" s="12" t="n"/>
      <c r="J165" s="12" t="n"/>
      <c r="K165" s="12" t="n"/>
      <c r="L165" s="13">
        <f>OR(E165="Pedido",E165="Modificación",E165="Anulación")</f>
        <v/>
      </c>
      <c r="M165" s="13">
        <f>AND(L165,F165="Sin intervención")</f>
        <v/>
      </c>
      <c r="N165" s="13">
        <f>AND(L165,OR(F165="Revisado y grabado",F165="En espera",F165="No grabado"))</f>
        <v/>
      </c>
      <c r="O165" s="13">
        <f>AND(L165,OR(F165="Sin intervención",F165="Revisado y grabado"))</f>
        <v/>
      </c>
      <c r="P165" s="13">
        <f>AND(O165,ISNUMBER(A165),ISNUMBER(H165),N(H165)&gt;=N(A165))</f>
        <v/>
      </c>
      <c r="Q165" s="13">
        <f>AND(O165,J165="Sí")</f>
        <v/>
      </c>
      <c r="R165" s="13">
        <f>AND(S165,OR(E165="",AND(L165,F165="")))</f>
        <v/>
      </c>
      <c r="S165" s="13">
        <f>COUNTA(A165:K165)&gt;0</f>
        <v/>
      </c>
    </row>
    <row r="166">
      <c r="A166" s="11" t="n"/>
      <c r="B166" s="12" t="n"/>
      <c r="C166" s="12" t="n"/>
      <c r="D166" s="12" t="n"/>
      <c r="E166" s="12" t="n"/>
      <c r="F166" s="12" t="n"/>
      <c r="G166" s="12" t="n"/>
      <c r="H166" s="11" t="n"/>
      <c r="I166" s="12" t="n"/>
      <c r="J166" s="12" t="n"/>
      <c r="K166" s="12" t="n"/>
      <c r="L166" s="13">
        <f>OR(E166="Pedido",E166="Modificación",E166="Anulación")</f>
        <v/>
      </c>
      <c r="M166" s="13">
        <f>AND(L166,F166="Sin intervención")</f>
        <v/>
      </c>
      <c r="N166" s="13">
        <f>AND(L166,OR(F166="Revisado y grabado",F166="En espera",F166="No grabado"))</f>
        <v/>
      </c>
      <c r="O166" s="13">
        <f>AND(L166,OR(F166="Sin intervención",F166="Revisado y grabado"))</f>
        <v/>
      </c>
      <c r="P166" s="13">
        <f>AND(O166,ISNUMBER(A166),ISNUMBER(H166),N(H166)&gt;=N(A166))</f>
        <v/>
      </c>
      <c r="Q166" s="13">
        <f>AND(O166,J166="Sí")</f>
        <v/>
      </c>
      <c r="R166" s="13">
        <f>AND(S166,OR(E166="",AND(L166,F166="")))</f>
        <v/>
      </c>
      <c r="S166" s="13">
        <f>COUNTA(A166:K166)&gt;0</f>
        <v/>
      </c>
    </row>
    <row r="167">
      <c r="A167" s="11" t="n"/>
      <c r="B167" s="12" t="n"/>
      <c r="C167" s="12" t="n"/>
      <c r="D167" s="12" t="n"/>
      <c r="E167" s="12" t="n"/>
      <c r="F167" s="12" t="n"/>
      <c r="G167" s="12" t="n"/>
      <c r="H167" s="11" t="n"/>
      <c r="I167" s="12" t="n"/>
      <c r="J167" s="12" t="n"/>
      <c r="K167" s="12" t="n"/>
      <c r="L167" s="13">
        <f>OR(E167="Pedido",E167="Modificación",E167="Anulación")</f>
        <v/>
      </c>
      <c r="M167" s="13">
        <f>AND(L167,F167="Sin intervención")</f>
        <v/>
      </c>
      <c r="N167" s="13">
        <f>AND(L167,OR(F167="Revisado y grabado",F167="En espera",F167="No grabado"))</f>
        <v/>
      </c>
      <c r="O167" s="13">
        <f>AND(L167,OR(F167="Sin intervención",F167="Revisado y grabado"))</f>
        <v/>
      </c>
      <c r="P167" s="13">
        <f>AND(O167,ISNUMBER(A167),ISNUMBER(H167),N(H167)&gt;=N(A167))</f>
        <v/>
      </c>
      <c r="Q167" s="13">
        <f>AND(O167,J167="Sí")</f>
        <v/>
      </c>
      <c r="R167" s="13">
        <f>AND(S167,OR(E167="",AND(L167,F167="")))</f>
        <v/>
      </c>
      <c r="S167" s="13">
        <f>COUNTA(A167:K167)&gt;0</f>
        <v/>
      </c>
    </row>
    <row r="168">
      <c r="A168" s="11" t="n"/>
      <c r="B168" s="12" t="n"/>
      <c r="C168" s="12" t="n"/>
      <c r="D168" s="12" t="n"/>
      <c r="E168" s="12" t="n"/>
      <c r="F168" s="12" t="n"/>
      <c r="G168" s="12" t="n"/>
      <c r="H168" s="11" t="n"/>
      <c r="I168" s="12" t="n"/>
      <c r="J168" s="12" t="n"/>
      <c r="K168" s="12" t="n"/>
      <c r="L168" s="13">
        <f>OR(E168="Pedido",E168="Modificación",E168="Anulación")</f>
        <v/>
      </c>
      <c r="M168" s="13">
        <f>AND(L168,F168="Sin intervención")</f>
        <v/>
      </c>
      <c r="N168" s="13">
        <f>AND(L168,OR(F168="Revisado y grabado",F168="En espera",F168="No grabado"))</f>
        <v/>
      </c>
      <c r="O168" s="13">
        <f>AND(L168,OR(F168="Sin intervención",F168="Revisado y grabado"))</f>
        <v/>
      </c>
      <c r="P168" s="13">
        <f>AND(O168,ISNUMBER(A168),ISNUMBER(H168),N(H168)&gt;=N(A168))</f>
        <v/>
      </c>
      <c r="Q168" s="13">
        <f>AND(O168,J168="Sí")</f>
        <v/>
      </c>
      <c r="R168" s="13">
        <f>AND(S168,OR(E168="",AND(L168,F168="")))</f>
        <v/>
      </c>
      <c r="S168" s="13">
        <f>COUNTA(A168:K168)&gt;0</f>
        <v/>
      </c>
    </row>
    <row r="169">
      <c r="A169" s="11" t="n"/>
      <c r="B169" s="12" t="n"/>
      <c r="C169" s="12" t="n"/>
      <c r="D169" s="12" t="n"/>
      <c r="E169" s="12" t="n"/>
      <c r="F169" s="12" t="n"/>
      <c r="G169" s="12" t="n"/>
      <c r="H169" s="11" t="n"/>
      <c r="I169" s="12" t="n"/>
      <c r="J169" s="12" t="n"/>
      <c r="K169" s="12" t="n"/>
      <c r="L169" s="13">
        <f>OR(E169="Pedido",E169="Modificación",E169="Anulación")</f>
        <v/>
      </c>
      <c r="M169" s="13">
        <f>AND(L169,F169="Sin intervención")</f>
        <v/>
      </c>
      <c r="N169" s="13">
        <f>AND(L169,OR(F169="Revisado y grabado",F169="En espera",F169="No grabado"))</f>
        <v/>
      </c>
      <c r="O169" s="13">
        <f>AND(L169,OR(F169="Sin intervención",F169="Revisado y grabado"))</f>
        <v/>
      </c>
      <c r="P169" s="13">
        <f>AND(O169,ISNUMBER(A169),ISNUMBER(H169),N(H169)&gt;=N(A169))</f>
        <v/>
      </c>
      <c r="Q169" s="13">
        <f>AND(O169,J169="Sí")</f>
        <v/>
      </c>
      <c r="R169" s="13">
        <f>AND(S169,OR(E169="",AND(L169,F169="")))</f>
        <v/>
      </c>
      <c r="S169" s="13">
        <f>COUNTA(A169:K169)&gt;0</f>
        <v/>
      </c>
    </row>
    <row r="170">
      <c r="A170" s="11" t="n"/>
      <c r="B170" s="12" t="n"/>
      <c r="C170" s="12" t="n"/>
      <c r="D170" s="12" t="n"/>
      <c r="E170" s="12" t="n"/>
      <c r="F170" s="12" t="n"/>
      <c r="G170" s="12" t="n"/>
      <c r="H170" s="11" t="n"/>
      <c r="I170" s="12" t="n"/>
      <c r="J170" s="12" t="n"/>
      <c r="K170" s="12" t="n"/>
      <c r="L170" s="13">
        <f>OR(E170="Pedido",E170="Modificación",E170="Anulación")</f>
        <v/>
      </c>
      <c r="M170" s="13">
        <f>AND(L170,F170="Sin intervención")</f>
        <v/>
      </c>
      <c r="N170" s="13">
        <f>AND(L170,OR(F170="Revisado y grabado",F170="En espera",F170="No grabado"))</f>
        <v/>
      </c>
      <c r="O170" s="13">
        <f>AND(L170,OR(F170="Sin intervención",F170="Revisado y grabado"))</f>
        <v/>
      </c>
      <c r="P170" s="13">
        <f>AND(O170,ISNUMBER(A170),ISNUMBER(H170),N(H170)&gt;=N(A170))</f>
        <v/>
      </c>
      <c r="Q170" s="13">
        <f>AND(O170,J170="Sí")</f>
        <v/>
      </c>
      <c r="R170" s="13">
        <f>AND(S170,OR(E170="",AND(L170,F170="")))</f>
        <v/>
      </c>
      <c r="S170" s="13">
        <f>COUNTA(A170:K170)&gt;0</f>
        <v/>
      </c>
    </row>
    <row r="171">
      <c r="A171" s="11" t="n"/>
      <c r="B171" s="12" t="n"/>
      <c r="C171" s="12" t="n"/>
      <c r="D171" s="12" t="n"/>
      <c r="E171" s="12" t="n"/>
      <c r="F171" s="12" t="n"/>
      <c r="G171" s="12" t="n"/>
      <c r="H171" s="11" t="n"/>
      <c r="I171" s="12" t="n"/>
      <c r="J171" s="12" t="n"/>
      <c r="K171" s="12" t="n"/>
      <c r="L171" s="13">
        <f>OR(E171="Pedido",E171="Modificación",E171="Anulación")</f>
        <v/>
      </c>
      <c r="M171" s="13">
        <f>AND(L171,F171="Sin intervención")</f>
        <v/>
      </c>
      <c r="N171" s="13">
        <f>AND(L171,OR(F171="Revisado y grabado",F171="En espera",F171="No grabado"))</f>
        <v/>
      </c>
      <c r="O171" s="13">
        <f>AND(L171,OR(F171="Sin intervención",F171="Revisado y grabado"))</f>
        <v/>
      </c>
      <c r="P171" s="13">
        <f>AND(O171,ISNUMBER(A171),ISNUMBER(H171),N(H171)&gt;=N(A171))</f>
        <v/>
      </c>
      <c r="Q171" s="13">
        <f>AND(O171,J171="Sí")</f>
        <v/>
      </c>
      <c r="R171" s="13">
        <f>AND(S171,OR(E171="",AND(L171,F171="")))</f>
        <v/>
      </c>
      <c r="S171" s="13">
        <f>COUNTA(A171:K171)&gt;0</f>
        <v/>
      </c>
    </row>
    <row r="172">
      <c r="A172" s="11" t="n"/>
      <c r="B172" s="12" t="n"/>
      <c r="C172" s="12" t="n"/>
      <c r="D172" s="12" t="n"/>
      <c r="E172" s="12" t="n"/>
      <c r="F172" s="12" t="n"/>
      <c r="G172" s="12" t="n"/>
      <c r="H172" s="11" t="n"/>
      <c r="I172" s="12" t="n"/>
      <c r="J172" s="12" t="n"/>
      <c r="K172" s="12" t="n"/>
      <c r="L172" s="13">
        <f>OR(E172="Pedido",E172="Modificación",E172="Anulación")</f>
        <v/>
      </c>
      <c r="M172" s="13">
        <f>AND(L172,F172="Sin intervención")</f>
        <v/>
      </c>
      <c r="N172" s="13">
        <f>AND(L172,OR(F172="Revisado y grabado",F172="En espera",F172="No grabado"))</f>
        <v/>
      </c>
      <c r="O172" s="13">
        <f>AND(L172,OR(F172="Sin intervención",F172="Revisado y grabado"))</f>
        <v/>
      </c>
      <c r="P172" s="13">
        <f>AND(O172,ISNUMBER(A172),ISNUMBER(H172),N(H172)&gt;=N(A172))</f>
        <v/>
      </c>
      <c r="Q172" s="13">
        <f>AND(O172,J172="Sí")</f>
        <v/>
      </c>
      <c r="R172" s="13">
        <f>AND(S172,OR(E172="",AND(L172,F172="")))</f>
        <v/>
      </c>
      <c r="S172" s="13">
        <f>COUNTA(A172:K172)&gt;0</f>
        <v/>
      </c>
    </row>
    <row r="173">
      <c r="A173" s="11" t="n"/>
      <c r="B173" s="12" t="n"/>
      <c r="C173" s="12" t="n"/>
      <c r="D173" s="12" t="n"/>
      <c r="E173" s="12" t="n"/>
      <c r="F173" s="12" t="n"/>
      <c r="G173" s="12" t="n"/>
      <c r="H173" s="11" t="n"/>
      <c r="I173" s="12" t="n"/>
      <c r="J173" s="12" t="n"/>
      <c r="K173" s="12" t="n"/>
      <c r="L173" s="13">
        <f>OR(E173="Pedido",E173="Modificación",E173="Anulación")</f>
        <v/>
      </c>
      <c r="M173" s="13">
        <f>AND(L173,F173="Sin intervención")</f>
        <v/>
      </c>
      <c r="N173" s="13">
        <f>AND(L173,OR(F173="Revisado y grabado",F173="En espera",F173="No grabado"))</f>
        <v/>
      </c>
      <c r="O173" s="13">
        <f>AND(L173,OR(F173="Sin intervención",F173="Revisado y grabado"))</f>
        <v/>
      </c>
      <c r="P173" s="13">
        <f>AND(O173,ISNUMBER(A173),ISNUMBER(H173),N(H173)&gt;=N(A173))</f>
        <v/>
      </c>
      <c r="Q173" s="13">
        <f>AND(O173,J173="Sí")</f>
        <v/>
      </c>
      <c r="R173" s="13">
        <f>AND(S173,OR(E173="",AND(L173,F173="")))</f>
        <v/>
      </c>
      <c r="S173" s="13">
        <f>COUNTA(A173:K173)&gt;0</f>
        <v/>
      </c>
    </row>
    <row r="174">
      <c r="A174" s="11" t="n"/>
      <c r="B174" s="12" t="n"/>
      <c r="C174" s="12" t="n"/>
      <c r="D174" s="12" t="n"/>
      <c r="E174" s="12" t="n"/>
      <c r="F174" s="12" t="n"/>
      <c r="G174" s="12" t="n"/>
      <c r="H174" s="11" t="n"/>
      <c r="I174" s="12" t="n"/>
      <c r="J174" s="12" t="n"/>
      <c r="K174" s="12" t="n"/>
      <c r="L174" s="13">
        <f>OR(E174="Pedido",E174="Modificación",E174="Anulación")</f>
        <v/>
      </c>
      <c r="M174" s="13">
        <f>AND(L174,F174="Sin intervención")</f>
        <v/>
      </c>
      <c r="N174" s="13">
        <f>AND(L174,OR(F174="Revisado y grabado",F174="En espera",F174="No grabado"))</f>
        <v/>
      </c>
      <c r="O174" s="13">
        <f>AND(L174,OR(F174="Sin intervención",F174="Revisado y grabado"))</f>
        <v/>
      </c>
      <c r="P174" s="13">
        <f>AND(O174,ISNUMBER(A174),ISNUMBER(H174),N(H174)&gt;=N(A174))</f>
        <v/>
      </c>
      <c r="Q174" s="13">
        <f>AND(O174,J174="Sí")</f>
        <v/>
      </c>
      <c r="R174" s="13">
        <f>AND(S174,OR(E174="",AND(L174,F174="")))</f>
        <v/>
      </c>
      <c r="S174" s="13">
        <f>COUNTA(A174:K174)&gt;0</f>
        <v/>
      </c>
    </row>
    <row r="175">
      <c r="A175" s="11" t="n"/>
      <c r="B175" s="12" t="n"/>
      <c r="C175" s="12" t="n"/>
      <c r="D175" s="12" t="n"/>
      <c r="E175" s="12" t="n"/>
      <c r="F175" s="12" t="n"/>
      <c r="G175" s="12" t="n"/>
      <c r="H175" s="11" t="n"/>
      <c r="I175" s="12" t="n"/>
      <c r="J175" s="12" t="n"/>
      <c r="K175" s="12" t="n"/>
      <c r="L175" s="13">
        <f>OR(E175="Pedido",E175="Modificación",E175="Anulación")</f>
        <v/>
      </c>
      <c r="M175" s="13">
        <f>AND(L175,F175="Sin intervención")</f>
        <v/>
      </c>
      <c r="N175" s="13">
        <f>AND(L175,OR(F175="Revisado y grabado",F175="En espera",F175="No grabado"))</f>
        <v/>
      </c>
      <c r="O175" s="13">
        <f>AND(L175,OR(F175="Sin intervención",F175="Revisado y grabado"))</f>
        <v/>
      </c>
      <c r="P175" s="13">
        <f>AND(O175,ISNUMBER(A175),ISNUMBER(H175),N(H175)&gt;=N(A175))</f>
        <v/>
      </c>
      <c r="Q175" s="13">
        <f>AND(O175,J175="Sí")</f>
        <v/>
      </c>
      <c r="R175" s="13">
        <f>AND(S175,OR(E175="",AND(L175,F175="")))</f>
        <v/>
      </c>
      <c r="S175" s="13">
        <f>COUNTA(A175:K175)&gt;0</f>
        <v/>
      </c>
    </row>
    <row r="176">
      <c r="A176" s="11" t="n"/>
      <c r="B176" s="12" t="n"/>
      <c r="C176" s="12" t="n"/>
      <c r="D176" s="12" t="n"/>
      <c r="E176" s="12" t="n"/>
      <c r="F176" s="12" t="n"/>
      <c r="G176" s="12" t="n"/>
      <c r="H176" s="11" t="n"/>
      <c r="I176" s="12" t="n"/>
      <c r="J176" s="12" t="n"/>
      <c r="K176" s="12" t="n"/>
      <c r="L176" s="13">
        <f>OR(E176="Pedido",E176="Modificación",E176="Anulación")</f>
        <v/>
      </c>
      <c r="M176" s="13">
        <f>AND(L176,F176="Sin intervención")</f>
        <v/>
      </c>
      <c r="N176" s="13">
        <f>AND(L176,OR(F176="Revisado y grabado",F176="En espera",F176="No grabado"))</f>
        <v/>
      </c>
      <c r="O176" s="13">
        <f>AND(L176,OR(F176="Sin intervención",F176="Revisado y grabado"))</f>
        <v/>
      </c>
      <c r="P176" s="13">
        <f>AND(O176,ISNUMBER(A176),ISNUMBER(H176),N(H176)&gt;=N(A176))</f>
        <v/>
      </c>
      <c r="Q176" s="13">
        <f>AND(O176,J176="Sí")</f>
        <v/>
      </c>
      <c r="R176" s="13">
        <f>AND(S176,OR(E176="",AND(L176,F176="")))</f>
        <v/>
      </c>
      <c r="S176" s="13">
        <f>COUNTA(A176:K176)&gt;0</f>
        <v/>
      </c>
    </row>
    <row r="177">
      <c r="A177" s="11" t="n"/>
      <c r="B177" s="12" t="n"/>
      <c r="C177" s="12" t="n"/>
      <c r="D177" s="12" t="n"/>
      <c r="E177" s="12" t="n"/>
      <c r="F177" s="12" t="n"/>
      <c r="G177" s="12" t="n"/>
      <c r="H177" s="11" t="n"/>
      <c r="I177" s="12" t="n"/>
      <c r="J177" s="12" t="n"/>
      <c r="K177" s="12" t="n"/>
      <c r="L177" s="13">
        <f>OR(E177="Pedido",E177="Modificación",E177="Anulación")</f>
        <v/>
      </c>
      <c r="M177" s="13">
        <f>AND(L177,F177="Sin intervención")</f>
        <v/>
      </c>
      <c r="N177" s="13">
        <f>AND(L177,OR(F177="Revisado y grabado",F177="En espera",F177="No grabado"))</f>
        <v/>
      </c>
      <c r="O177" s="13">
        <f>AND(L177,OR(F177="Sin intervención",F177="Revisado y grabado"))</f>
        <v/>
      </c>
      <c r="P177" s="13">
        <f>AND(O177,ISNUMBER(A177),ISNUMBER(H177),N(H177)&gt;=N(A177))</f>
        <v/>
      </c>
      <c r="Q177" s="13">
        <f>AND(O177,J177="Sí")</f>
        <v/>
      </c>
      <c r="R177" s="13">
        <f>AND(S177,OR(E177="",AND(L177,F177="")))</f>
        <v/>
      </c>
      <c r="S177" s="13">
        <f>COUNTA(A177:K177)&gt;0</f>
        <v/>
      </c>
    </row>
    <row r="178">
      <c r="A178" s="11" t="n"/>
      <c r="B178" s="12" t="n"/>
      <c r="C178" s="12" t="n"/>
      <c r="D178" s="12" t="n"/>
      <c r="E178" s="12" t="n"/>
      <c r="F178" s="12" t="n"/>
      <c r="G178" s="12" t="n"/>
      <c r="H178" s="11" t="n"/>
      <c r="I178" s="12" t="n"/>
      <c r="J178" s="12" t="n"/>
      <c r="K178" s="12" t="n"/>
      <c r="L178" s="13">
        <f>OR(E178="Pedido",E178="Modificación",E178="Anulación")</f>
        <v/>
      </c>
      <c r="M178" s="13">
        <f>AND(L178,F178="Sin intervención")</f>
        <v/>
      </c>
      <c r="N178" s="13">
        <f>AND(L178,OR(F178="Revisado y grabado",F178="En espera",F178="No grabado"))</f>
        <v/>
      </c>
      <c r="O178" s="13">
        <f>AND(L178,OR(F178="Sin intervención",F178="Revisado y grabado"))</f>
        <v/>
      </c>
      <c r="P178" s="13">
        <f>AND(O178,ISNUMBER(A178),ISNUMBER(H178),N(H178)&gt;=N(A178))</f>
        <v/>
      </c>
      <c r="Q178" s="13">
        <f>AND(O178,J178="Sí")</f>
        <v/>
      </c>
      <c r="R178" s="13">
        <f>AND(S178,OR(E178="",AND(L178,F178="")))</f>
        <v/>
      </c>
      <c r="S178" s="13">
        <f>COUNTA(A178:K178)&gt;0</f>
        <v/>
      </c>
    </row>
    <row r="179">
      <c r="A179" s="11" t="n"/>
      <c r="B179" s="12" t="n"/>
      <c r="C179" s="12" t="n"/>
      <c r="D179" s="12" t="n"/>
      <c r="E179" s="12" t="n"/>
      <c r="F179" s="12" t="n"/>
      <c r="G179" s="12" t="n"/>
      <c r="H179" s="11" t="n"/>
      <c r="I179" s="12" t="n"/>
      <c r="J179" s="12" t="n"/>
      <c r="K179" s="12" t="n"/>
      <c r="L179" s="13">
        <f>OR(E179="Pedido",E179="Modificación",E179="Anulación")</f>
        <v/>
      </c>
      <c r="M179" s="13">
        <f>AND(L179,F179="Sin intervención")</f>
        <v/>
      </c>
      <c r="N179" s="13">
        <f>AND(L179,OR(F179="Revisado y grabado",F179="En espera",F179="No grabado"))</f>
        <v/>
      </c>
      <c r="O179" s="13">
        <f>AND(L179,OR(F179="Sin intervención",F179="Revisado y grabado"))</f>
        <v/>
      </c>
      <c r="P179" s="13">
        <f>AND(O179,ISNUMBER(A179),ISNUMBER(H179),N(H179)&gt;=N(A179))</f>
        <v/>
      </c>
      <c r="Q179" s="13">
        <f>AND(O179,J179="Sí")</f>
        <v/>
      </c>
      <c r="R179" s="13">
        <f>AND(S179,OR(E179="",AND(L179,F179="")))</f>
        <v/>
      </c>
      <c r="S179" s="13">
        <f>COUNTA(A179:K179)&gt;0</f>
        <v/>
      </c>
    </row>
    <row r="180">
      <c r="A180" s="11" t="n"/>
      <c r="B180" s="12" t="n"/>
      <c r="C180" s="12" t="n"/>
      <c r="D180" s="12" t="n"/>
      <c r="E180" s="12" t="n"/>
      <c r="F180" s="12" t="n"/>
      <c r="G180" s="12" t="n"/>
      <c r="H180" s="11" t="n"/>
      <c r="I180" s="12" t="n"/>
      <c r="J180" s="12" t="n"/>
      <c r="K180" s="12" t="n"/>
      <c r="L180" s="13">
        <f>OR(E180="Pedido",E180="Modificación",E180="Anulación")</f>
        <v/>
      </c>
      <c r="M180" s="13">
        <f>AND(L180,F180="Sin intervención")</f>
        <v/>
      </c>
      <c r="N180" s="13">
        <f>AND(L180,OR(F180="Revisado y grabado",F180="En espera",F180="No grabado"))</f>
        <v/>
      </c>
      <c r="O180" s="13">
        <f>AND(L180,OR(F180="Sin intervención",F180="Revisado y grabado"))</f>
        <v/>
      </c>
      <c r="P180" s="13">
        <f>AND(O180,ISNUMBER(A180),ISNUMBER(H180),N(H180)&gt;=N(A180))</f>
        <v/>
      </c>
      <c r="Q180" s="13">
        <f>AND(O180,J180="Sí")</f>
        <v/>
      </c>
      <c r="R180" s="13">
        <f>AND(S180,OR(E180="",AND(L180,F180="")))</f>
        <v/>
      </c>
      <c r="S180" s="13">
        <f>COUNTA(A180:K180)&gt;0</f>
        <v/>
      </c>
    </row>
    <row r="181">
      <c r="A181" s="11" t="n"/>
      <c r="B181" s="12" t="n"/>
      <c r="C181" s="12" t="n"/>
      <c r="D181" s="12" t="n"/>
      <c r="E181" s="12" t="n"/>
      <c r="F181" s="12" t="n"/>
      <c r="G181" s="12" t="n"/>
      <c r="H181" s="11" t="n"/>
      <c r="I181" s="12" t="n"/>
      <c r="J181" s="12" t="n"/>
      <c r="K181" s="12" t="n"/>
      <c r="L181" s="13">
        <f>OR(E181="Pedido",E181="Modificación",E181="Anulación")</f>
        <v/>
      </c>
      <c r="M181" s="13">
        <f>AND(L181,F181="Sin intervención")</f>
        <v/>
      </c>
      <c r="N181" s="13">
        <f>AND(L181,OR(F181="Revisado y grabado",F181="En espera",F181="No grabado"))</f>
        <v/>
      </c>
      <c r="O181" s="13">
        <f>AND(L181,OR(F181="Sin intervención",F181="Revisado y grabado"))</f>
        <v/>
      </c>
      <c r="P181" s="13">
        <f>AND(O181,ISNUMBER(A181),ISNUMBER(H181),N(H181)&gt;=N(A181))</f>
        <v/>
      </c>
      <c r="Q181" s="13">
        <f>AND(O181,J181="Sí")</f>
        <v/>
      </c>
      <c r="R181" s="13">
        <f>AND(S181,OR(E181="",AND(L181,F181="")))</f>
        <v/>
      </c>
      <c r="S181" s="13">
        <f>COUNTA(A181:K181)&gt;0</f>
        <v/>
      </c>
    </row>
    <row r="182">
      <c r="A182" s="11" t="n"/>
      <c r="B182" s="12" t="n"/>
      <c r="C182" s="12" t="n"/>
      <c r="D182" s="12" t="n"/>
      <c r="E182" s="12" t="n"/>
      <c r="F182" s="12" t="n"/>
      <c r="G182" s="12" t="n"/>
      <c r="H182" s="11" t="n"/>
      <c r="I182" s="12" t="n"/>
      <c r="J182" s="12" t="n"/>
      <c r="K182" s="12" t="n"/>
      <c r="L182" s="13">
        <f>OR(E182="Pedido",E182="Modificación",E182="Anulación")</f>
        <v/>
      </c>
      <c r="M182" s="13">
        <f>AND(L182,F182="Sin intervención")</f>
        <v/>
      </c>
      <c r="N182" s="13">
        <f>AND(L182,OR(F182="Revisado y grabado",F182="En espera",F182="No grabado"))</f>
        <v/>
      </c>
      <c r="O182" s="13">
        <f>AND(L182,OR(F182="Sin intervención",F182="Revisado y grabado"))</f>
        <v/>
      </c>
      <c r="P182" s="13">
        <f>AND(O182,ISNUMBER(A182),ISNUMBER(H182),N(H182)&gt;=N(A182))</f>
        <v/>
      </c>
      <c r="Q182" s="13">
        <f>AND(O182,J182="Sí")</f>
        <v/>
      </c>
      <c r="R182" s="13">
        <f>AND(S182,OR(E182="",AND(L182,F182="")))</f>
        <v/>
      </c>
      <c r="S182" s="13">
        <f>COUNTA(A182:K182)&gt;0</f>
        <v/>
      </c>
    </row>
    <row r="183">
      <c r="A183" s="11" t="n"/>
      <c r="B183" s="12" t="n"/>
      <c r="C183" s="12" t="n"/>
      <c r="D183" s="12" t="n"/>
      <c r="E183" s="12" t="n"/>
      <c r="F183" s="12" t="n"/>
      <c r="G183" s="12" t="n"/>
      <c r="H183" s="11" t="n"/>
      <c r="I183" s="12" t="n"/>
      <c r="J183" s="12" t="n"/>
      <c r="K183" s="12" t="n"/>
      <c r="L183" s="13">
        <f>OR(E183="Pedido",E183="Modificación",E183="Anulación")</f>
        <v/>
      </c>
      <c r="M183" s="13">
        <f>AND(L183,F183="Sin intervención")</f>
        <v/>
      </c>
      <c r="N183" s="13">
        <f>AND(L183,OR(F183="Revisado y grabado",F183="En espera",F183="No grabado"))</f>
        <v/>
      </c>
      <c r="O183" s="13">
        <f>AND(L183,OR(F183="Sin intervención",F183="Revisado y grabado"))</f>
        <v/>
      </c>
      <c r="P183" s="13">
        <f>AND(O183,ISNUMBER(A183),ISNUMBER(H183),N(H183)&gt;=N(A183))</f>
        <v/>
      </c>
      <c r="Q183" s="13">
        <f>AND(O183,J183="Sí")</f>
        <v/>
      </c>
      <c r="R183" s="13">
        <f>AND(S183,OR(E183="",AND(L183,F183="")))</f>
        <v/>
      </c>
      <c r="S183" s="13">
        <f>COUNTA(A183:K183)&gt;0</f>
        <v/>
      </c>
    </row>
    <row r="184">
      <c r="A184" s="11" t="n"/>
      <c r="B184" s="12" t="n"/>
      <c r="C184" s="12" t="n"/>
      <c r="D184" s="12" t="n"/>
      <c r="E184" s="12" t="n"/>
      <c r="F184" s="12" t="n"/>
      <c r="G184" s="12" t="n"/>
      <c r="H184" s="11" t="n"/>
      <c r="I184" s="12" t="n"/>
      <c r="J184" s="12" t="n"/>
      <c r="K184" s="12" t="n"/>
      <c r="L184" s="13">
        <f>OR(E184="Pedido",E184="Modificación",E184="Anulación")</f>
        <v/>
      </c>
      <c r="M184" s="13">
        <f>AND(L184,F184="Sin intervención")</f>
        <v/>
      </c>
      <c r="N184" s="13">
        <f>AND(L184,OR(F184="Revisado y grabado",F184="En espera",F184="No grabado"))</f>
        <v/>
      </c>
      <c r="O184" s="13">
        <f>AND(L184,OR(F184="Sin intervención",F184="Revisado y grabado"))</f>
        <v/>
      </c>
      <c r="P184" s="13">
        <f>AND(O184,ISNUMBER(A184),ISNUMBER(H184),N(H184)&gt;=N(A184))</f>
        <v/>
      </c>
      <c r="Q184" s="13">
        <f>AND(O184,J184="Sí")</f>
        <v/>
      </c>
      <c r="R184" s="13">
        <f>AND(S184,OR(E184="",AND(L184,F184="")))</f>
        <v/>
      </c>
      <c r="S184" s="13">
        <f>COUNTA(A184:K184)&gt;0</f>
        <v/>
      </c>
    </row>
    <row r="185">
      <c r="A185" s="11" t="n"/>
      <c r="B185" s="12" t="n"/>
      <c r="C185" s="12" t="n"/>
      <c r="D185" s="12" t="n"/>
      <c r="E185" s="12" t="n"/>
      <c r="F185" s="12" t="n"/>
      <c r="G185" s="12" t="n"/>
      <c r="H185" s="11" t="n"/>
      <c r="I185" s="12" t="n"/>
      <c r="J185" s="12" t="n"/>
      <c r="K185" s="12" t="n"/>
      <c r="L185" s="13">
        <f>OR(E185="Pedido",E185="Modificación",E185="Anulación")</f>
        <v/>
      </c>
      <c r="M185" s="13">
        <f>AND(L185,F185="Sin intervención")</f>
        <v/>
      </c>
      <c r="N185" s="13">
        <f>AND(L185,OR(F185="Revisado y grabado",F185="En espera",F185="No grabado"))</f>
        <v/>
      </c>
      <c r="O185" s="13">
        <f>AND(L185,OR(F185="Sin intervención",F185="Revisado y grabado"))</f>
        <v/>
      </c>
      <c r="P185" s="13">
        <f>AND(O185,ISNUMBER(A185),ISNUMBER(H185),N(H185)&gt;=N(A185))</f>
        <v/>
      </c>
      <c r="Q185" s="13">
        <f>AND(O185,J185="Sí")</f>
        <v/>
      </c>
      <c r="R185" s="13">
        <f>AND(S185,OR(E185="",AND(L185,F185="")))</f>
        <v/>
      </c>
      <c r="S185" s="13">
        <f>COUNTA(A185:K185)&gt;0</f>
        <v/>
      </c>
    </row>
    <row r="186">
      <c r="A186" s="11" t="n"/>
      <c r="B186" s="12" t="n"/>
      <c r="C186" s="12" t="n"/>
      <c r="D186" s="12" t="n"/>
      <c r="E186" s="12" t="n"/>
      <c r="F186" s="12" t="n"/>
      <c r="G186" s="12" t="n"/>
      <c r="H186" s="11" t="n"/>
      <c r="I186" s="12" t="n"/>
      <c r="J186" s="12" t="n"/>
      <c r="K186" s="12" t="n"/>
      <c r="L186" s="13">
        <f>OR(E186="Pedido",E186="Modificación",E186="Anulación")</f>
        <v/>
      </c>
      <c r="M186" s="13">
        <f>AND(L186,F186="Sin intervención")</f>
        <v/>
      </c>
      <c r="N186" s="13">
        <f>AND(L186,OR(F186="Revisado y grabado",F186="En espera",F186="No grabado"))</f>
        <v/>
      </c>
      <c r="O186" s="13">
        <f>AND(L186,OR(F186="Sin intervención",F186="Revisado y grabado"))</f>
        <v/>
      </c>
      <c r="P186" s="13">
        <f>AND(O186,ISNUMBER(A186),ISNUMBER(H186),N(H186)&gt;=N(A186))</f>
        <v/>
      </c>
      <c r="Q186" s="13">
        <f>AND(O186,J186="Sí")</f>
        <v/>
      </c>
      <c r="R186" s="13">
        <f>AND(S186,OR(E186="",AND(L186,F186="")))</f>
        <v/>
      </c>
      <c r="S186" s="13">
        <f>COUNTA(A186:K186)&gt;0</f>
        <v/>
      </c>
    </row>
    <row r="187">
      <c r="A187" s="11" t="n"/>
      <c r="B187" s="12" t="n"/>
      <c r="C187" s="12" t="n"/>
      <c r="D187" s="12" t="n"/>
      <c r="E187" s="12" t="n"/>
      <c r="F187" s="12" t="n"/>
      <c r="G187" s="12" t="n"/>
      <c r="H187" s="11" t="n"/>
      <c r="I187" s="12" t="n"/>
      <c r="J187" s="12" t="n"/>
      <c r="K187" s="12" t="n"/>
      <c r="L187" s="13">
        <f>OR(E187="Pedido",E187="Modificación",E187="Anulación")</f>
        <v/>
      </c>
      <c r="M187" s="13">
        <f>AND(L187,F187="Sin intervención")</f>
        <v/>
      </c>
      <c r="N187" s="13">
        <f>AND(L187,OR(F187="Revisado y grabado",F187="En espera",F187="No grabado"))</f>
        <v/>
      </c>
      <c r="O187" s="13">
        <f>AND(L187,OR(F187="Sin intervención",F187="Revisado y grabado"))</f>
        <v/>
      </c>
      <c r="P187" s="13">
        <f>AND(O187,ISNUMBER(A187),ISNUMBER(H187),N(H187)&gt;=N(A187))</f>
        <v/>
      </c>
      <c r="Q187" s="13">
        <f>AND(O187,J187="Sí")</f>
        <v/>
      </c>
      <c r="R187" s="13">
        <f>AND(S187,OR(E187="",AND(L187,F187="")))</f>
        <v/>
      </c>
      <c r="S187" s="13">
        <f>COUNTA(A187:K187)&gt;0</f>
        <v/>
      </c>
    </row>
    <row r="188">
      <c r="A188" s="11" t="n"/>
      <c r="B188" s="12" t="n"/>
      <c r="C188" s="12" t="n"/>
      <c r="D188" s="12" t="n"/>
      <c r="E188" s="12" t="n"/>
      <c r="F188" s="12" t="n"/>
      <c r="G188" s="12" t="n"/>
      <c r="H188" s="11" t="n"/>
      <c r="I188" s="12" t="n"/>
      <c r="J188" s="12" t="n"/>
      <c r="K188" s="12" t="n"/>
      <c r="L188" s="13">
        <f>OR(E188="Pedido",E188="Modificación",E188="Anulación")</f>
        <v/>
      </c>
      <c r="M188" s="13">
        <f>AND(L188,F188="Sin intervención")</f>
        <v/>
      </c>
      <c r="N188" s="13">
        <f>AND(L188,OR(F188="Revisado y grabado",F188="En espera",F188="No grabado"))</f>
        <v/>
      </c>
      <c r="O188" s="13">
        <f>AND(L188,OR(F188="Sin intervención",F188="Revisado y grabado"))</f>
        <v/>
      </c>
      <c r="P188" s="13">
        <f>AND(O188,ISNUMBER(A188),ISNUMBER(H188),N(H188)&gt;=N(A188))</f>
        <v/>
      </c>
      <c r="Q188" s="13">
        <f>AND(O188,J188="Sí")</f>
        <v/>
      </c>
      <c r="R188" s="13">
        <f>AND(S188,OR(E188="",AND(L188,F188="")))</f>
        <v/>
      </c>
      <c r="S188" s="13">
        <f>COUNTA(A188:K188)&gt;0</f>
        <v/>
      </c>
    </row>
    <row r="189">
      <c r="A189" s="11" t="n"/>
      <c r="B189" s="12" t="n"/>
      <c r="C189" s="12" t="n"/>
      <c r="D189" s="12" t="n"/>
      <c r="E189" s="12" t="n"/>
      <c r="F189" s="12" t="n"/>
      <c r="G189" s="12" t="n"/>
      <c r="H189" s="11" t="n"/>
      <c r="I189" s="12" t="n"/>
      <c r="J189" s="12" t="n"/>
      <c r="K189" s="12" t="n"/>
      <c r="L189" s="13">
        <f>OR(E189="Pedido",E189="Modificación",E189="Anulación")</f>
        <v/>
      </c>
      <c r="M189" s="13">
        <f>AND(L189,F189="Sin intervención")</f>
        <v/>
      </c>
      <c r="N189" s="13">
        <f>AND(L189,OR(F189="Revisado y grabado",F189="En espera",F189="No grabado"))</f>
        <v/>
      </c>
      <c r="O189" s="13">
        <f>AND(L189,OR(F189="Sin intervención",F189="Revisado y grabado"))</f>
        <v/>
      </c>
      <c r="P189" s="13">
        <f>AND(O189,ISNUMBER(A189),ISNUMBER(H189),N(H189)&gt;=N(A189))</f>
        <v/>
      </c>
      <c r="Q189" s="13">
        <f>AND(O189,J189="Sí")</f>
        <v/>
      </c>
      <c r="R189" s="13">
        <f>AND(S189,OR(E189="",AND(L189,F189="")))</f>
        <v/>
      </c>
      <c r="S189" s="13">
        <f>COUNTA(A189:K189)&gt;0</f>
        <v/>
      </c>
    </row>
    <row r="190">
      <c r="A190" s="11" t="n"/>
      <c r="B190" s="12" t="n"/>
      <c r="C190" s="12" t="n"/>
      <c r="D190" s="12" t="n"/>
      <c r="E190" s="12" t="n"/>
      <c r="F190" s="12" t="n"/>
      <c r="G190" s="12" t="n"/>
      <c r="H190" s="11" t="n"/>
      <c r="I190" s="12" t="n"/>
      <c r="J190" s="12" t="n"/>
      <c r="K190" s="12" t="n"/>
      <c r="L190" s="13">
        <f>OR(E190="Pedido",E190="Modificación",E190="Anulación")</f>
        <v/>
      </c>
      <c r="M190" s="13">
        <f>AND(L190,F190="Sin intervención")</f>
        <v/>
      </c>
      <c r="N190" s="13">
        <f>AND(L190,OR(F190="Revisado y grabado",F190="En espera",F190="No grabado"))</f>
        <v/>
      </c>
      <c r="O190" s="13">
        <f>AND(L190,OR(F190="Sin intervención",F190="Revisado y grabado"))</f>
        <v/>
      </c>
      <c r="P190" s="13">
        <f>AND(O190,ISNUMBER(A190),ISNUMBER(H190),N(H190)&gt;=N(A190))</f>
        <v/>
      </c>
      <c r="Q190" s="13">
        <f>AND(O190,J190="Sí")</f>
        <v/>
      </c>
      <c r="R190" s="13">
        <f>AND(S190,OR(E190="",AND(L190,F190="")))</f>
        <v/>
      </c>
      <c r="S190" s="13">
        <f>COUNTA(A190:K190)&gt;0</f>
        <v/>
      </c>
    </row>
    <row r="191">
      <c r="A191" s="11" t="n"/>
      <c r="B191" s="12" t="n"/>
      <c r="C191" s="12" t="n"/>
      <c r="D191" s="12" t="n"/>
      <c r="E191" s="12" t="n"/>
      <c r="F191" s="12" t="n"/>
      <c r="G191" s="12" t="n"/>
      <c r="H191" s="11" t="n"/>
      <c r="I191" s="12" t="n"/>
      <c r="J191" s="12" t="n"/>
      <c r="K191" s="12" t="n"/>
      <c r="L191" s="13">
        <f>OR(E191="Pedido",E191="Modificación",E191="Anulación")</f>
        <v/>
      </c>
      <c r="M191" s="13">
        <f>AND(L191,F191="Sin intervención")</f>
        <v/>
      </c>
      <c r="N191" s="13">
        <f>AND(L191,OR(F191="Revisado y grabado",F191="En espera",F191="No grabado"))</f>
        <v/>
      </c>
      <c r="O191" s="13">
        <f>AND(L191,OR(F191="Sin intervención",F191="Revisado y grabado"))</f>
        <v/>
      </c>
      <c r="P191" s="13">
        <f>AND(O191,ISNUMBER(A191),ISNUMBER(H191),N(H191)&gt;=N(A191))</f>
        <v/>
      </c>
      <c r="Q191" s="13">
        <f>AND(O191,J191="Sí")</f>
        <v/>
      </c>
      <c r="R191" s="13">
        <f>AND(S191,OR(E191="",AND(L191,F191="")))</f>
        <v/>
      </c>
      <c r="S191" s="13">
        <f>COUNTA(A191:K191)&gt;0</f>
        <v/>
      </c>
    </row>
    <row r="192">
      <c r="A192" s="11" t="n"/>
      <c r="B192" s="12" t="n"/>
      <c r="C192" s="12" t="n"/>
      <c r="D192" s="12" t="n"/>
      <c r="E192" s="12" t="n"/>
      <c r="F192" s="12" t="n"/>
      <c r="G192" s="12" t="n"/>
      <c r="H192" s="11" t="n"/>
      <c r="I192" s="12" t="n"/>
      <c r="J192" s="12" t="n"/>
      <c r="K192" s="12" t="n"/>
      <c r="L192" s="13">
        <f>OR(E192="Pedido",E192="Modificación",E192="Anulación")</f>
        <v/>
      </c>
      <c r="M192" s="13">
        <f>AND(L192,F192="Sin intervención")</f>
        <v/>
      </c>
      <c r="N192" s="13">
        <f>AND(L192,OR(F192="Revisado y grabado",F192="En espera",F192="No grabado"))</f>
        <v/>
      </c>
      <c r="O192" s="13">
        <f>AND(L192,OR(F192="Sin intervención",F192="Revisado y grabado"))</f>
        <v/>
      </c>
      <c r="P192" s="13">
        <f>AND(O192,ISNUMBER(A192),ISNUMBER(H192),N(H192)&gt;=N(A192))</f>
        <v/>
      </c>
      <c r="Q192" s="13">
        <f>AND(O192,J192="Sí")</f>
        <v/>
      </c>
      <c r="R192" s="13">
        <f>AND(S192,OR(E192="",AND(L192,F192="")))</f>
        <v/>
      </c>
      <c r="S192" s="13">
        <f>COUNTA(A192:K192)&gt;0</f>
        <v/>
      </c>
    </row>
    <row r="193">
      <c r="A193" s="11" t="n"/>
      <c r="B193" s="12" t="n"/>
      <c r="C193" s="12" t="n"/>
      <c r="D193" s="12" t="n"/>
      <c r="E193" s="12" t="n"/>
      <c r="F193" s="12" t="n"/>
      <c r="G193" s="12" t="n"/>
      <c r="H193" s="11" t="n"/>
      <c r="I193" s="12" t="n"/>
      <c r="J193" s="12" t="n"/>
      <c r="K193" s="12" t="n"/>
      <c r="L193" s="13">
        <f>OR(E193="Pedido",E193="Modificación",E193="Anulación")</f>
        <v/>
      </c>
      <c r="M193" s="13">
        <f>AND(L193,F193="Sin intervención")</f>
        <v/>
      </c>
      <c r="N193" s="13">
        <f>AND(L193,OR(F193="Revisado y grabado",F193="En espera",F193="No grabado"))</f>
        <v/>
      </c>
      <c r="O193" s="13">
        <f>AND(L193,OR(F193="Sin intervención",F193="Revisado y grabado"))</f>
        <v/>
      </c>
      <c r="P193" s="13">
        <f>AND(O193,ISNUMBER(A193),ISNUMBER(H193),N(H193)&gt;=N(A193))</f>
        <v/>
      </c>
      <c r="Q193" s="13">
        <f>AND(O193,J193="Sí")</f>
        <v/>
      </c>
      <c r="R193" s="13">
        <f>AND(S193,OR(E193="",AND(L193,F193="")))</f>
        <v/>
      </c>
      <c r="S193" s="13">
        <f>COUNTA(A193:K193)&gt;0</f>
        <v/>
      </c>
    </row>
    <row r="194">
      <c r="A194" s="11" t="n"/>
      <c r="B194" s="12" t="n"/>
      <c r="C194" s="12" t="n"/>
      <c r="D194" s="12" t="n"/>
      <c r="E194" s="12" t="n"/>
      <c r="F194" s="12" t="n"/>
      <c r="G194" s="12" t="n"/>
      <c r="H194" s="11" t="n"/>
      <c r="I194" s="12" t="n"/>
      <c r="J194" s="12" t="n"/>
      <c r="K194" s="12" t="n"/>
      <c r="L194" s="13">
        <f>OR(E194="Pedido",E194="Modificación",E194="Anulación")</f>
        <v/>
      </c>
      <c r="M194" s="13">
        <f>AND(L194,F194="Sin intervención")</f>
        <v/>
      </c>
      <c r="N194" s="13">
        <f>AND(L194,OR(F194="Revisado y grabado",F194="En espera",F194="No grabado"))</f>
        <v/>
      </c>
      <c r="O194" s="13">
        <f>AND(L194,OR(F194="Sin intervención",F194="Revisado y grabado"))</f>
        <v/>
      </c>
      <c r="P194" s="13">
        <f>AND(O194,ISNUMBER(A194),ISNUMBER(H194),N(H194)&gt;=N(A194))</f>
        <v/>
      </c>
      <c r="Q194" s="13">
        <f>AND(O194,J194="Sí")</f>
        <v/>
      </c>
      <c r="R194" s="13">
        <f>AND(S194,OR(E194="",AND(L194,F194="")))</f>
        <v/>
      </c>
      <c r="S194" s="13">
        <f>COUNTA(A194:K194)&gt;0</f>
        <v/>
      </c>
    </row>
    <row r="195">
      <c r="A195" s="11" t="n"/>
      <c r="B195" s="12" t="n"/>
      <c r="C195" s="12" t="n"/>
      <c r="D195" s="12" t="n"/>
      <c r="E195" s="12" t="n"/>
      <c r="F195" s="12" t="n"/>
      <c r="G195" s="12" t="n"/>
      <c r="H195" s="11" t="n"/>
      <c r="I195" s="12" t="n"/>
      <c r="J195" s="12" t="n"/>
      <c r="K195" s="12" t="n"/>
      <c r="L195" s="13">
        <f>OR(E195="Pedido",E195="Modificación",E195="Anulación")</f>
        <v/>
      </c>
      <c r="M195" s="13">
        <f>AND(L195,F195="Sin intervención")</f>
        <v/>
      </c>
      <c r="N195" s="13">
        <f>AND(L195,OR(F195="Revisado y grabado",F195="En espera",F195="No grabado"))</f>
        <v/>
      </c>
      <c r="O195" s="13">
        <f>AND(L195,OR(F195="Sin intervención",F195="Revisado y grabado"))</f>
        <v/>
      </c>
      <c r="P195" s="13">
        <f>AND(O195,ISNUMBER(A195),ISNUMBER(H195),N(H195)&gt;=N(A195))</f>
        <v/>
      </c>
      <c r="Q195" s="13">
        <f>AND(O195,J195="Sí")</f>
        <v/>
      </c>
      <c r="R195" s="13">
        <f>AND(S195,OR(E195="",AND(L195,F195="")))</f>
        <v/>
      </c>
      <c r="S195" s="13">
        <f>COUNTA(A195:K195)&gt;0</f>
        <v/>
      </c>
    </row>
    <row r="196">
      <c r="A196" s="11" t="n"/>
      <c r="B196" s="12" t="n"/>
      <c r="C196" s="12" t="n"/>
      <c r="D196" s="12" t="n"/>
      <c r="E196" s="12" t="n"/>
      <c r="F196" s="12" t="n"/>
      <c r="G196" s="12" t="n"/>
      <c r="H196" s="11" t="n"/>
      <c r="I196" s="12" t="n"/>
      <c r="J196" s="12" t="n"/>
      <c r="K196" s="12" t="n"/>
      <c r="L196" s="13">
        <f>OR(E196="Pedido",E196="Modificación",E196="Anulación")</f>
        <v/>
      </c>
      <c r="M196" s="13">
        <f>AND(L196,F196="Sin intervención")</f>
        <v/>
      </c>
      <c r="N196" s="13">
        <f>AND(L196,OR(F196="Revisado y grabado",F196="En espera",F196="No grabado"))</f>
        <v/>
      </c>
      <c r="O196" s="13">
        <f>AND(L196,OR(F196="Sin intervención",F196="Revisado y grabado"))</f>
        <v/>
      </c>
      <c r="P196" s="13">
        <f>AND(O196,ISNUMBER(A196),ISNUMBER(H196),N(H196)&gt;=N(A196))</f>
        <v/>
      </c>
      <c r="Q196" s="13">
        <f>AND(O196,J196="Sí")</f>
        <v/>
      </c>
      <c r="R196" s="13">
        <f>AND(S196,OR(E196="",AND(L196,F196="")))</f>
        <v/>
      </c>
      <c r="S196" s="13">
        <f>COUNTA(A196:K196)&gt;0</f>
        <v/>
      </c>
    </row>
    <row r="197">
      <c r="A197" s="11" t="n"/>
      <c r="B197" s="12" t="n"/>
      <c r="C197" s="12" t="n"/>
      <c r="D197" s="12" t="n"/>
      <c r="E197" s="12" t="n"/>
      <c r="F197" s="12" t="n"/>
      <c r="G197" s="12" t="n"/>
      <c r="H197" s="11" t="n"/>
      <c r="I197" s="12" t="n"/>
      <c r="J197" s="12" t="n"/>
      <c r="K197" s="12" t="n"/>
      <c r="L197" s="13">
        <f>OR(E197="Pedido",E197="Modificación",E197="Anulación")</f>
        <v/>
      </c>
      <c r="M197" s="13">
        <f>AND(L197,F197="Sin intervención")</f>
        <v/>
      </c>
      <c r="N197" s="13">
        <f>AND(L197,OR(F197="Revisado y grabado",F197="En espera",F197="No grabado"))</f>
        <v/>
      </c>
      <c r="O197" s="13">
        <f>AND(L197,OR(F197="Sin intervención",F197="Revisado y grabado"))</f>
        <v/>
      </c>
      <c r="P197" s="13">
        <f>AND(O197,ISNUMBER(A197),ISNUMBER(H197),N(H197)&gt;=N(A197))</f>
        <v/>
      </c>
      <c r="Q197" s="13">
        <f>AND(O197,J197="Sí")</f>
        <v/>
      </c>
      <c r="R197" s="13">
        <f>AND(S197,OR(E197="",AND(L197,F197="")))</f>
        <v/>
      </c>
      <c r="S197" s="13">
        <f>COUNTA(A197:K197)&gt;0</f>
        <v/>
      </c>
    </row>
    <row r="198">
      <c r="A198" s="11" t="n"/>
      <c r="B198" s="12" t="n"/>
      <c r="C198" s="12" t="n"/>
      <c r="D198" s="12" t="n"/>
      <c r="E198" s="12" t="n"/>
      <c r="F198" s="12" t="n"/>
      <c r="G198" s="12" t="n"/>
      <c r="H198" s="11" t="n"/>
      <c r="I198" s="12" t="n"/>
      <c r="J198" s="12" t="n"/>
      <c r="K198" s="12" t="n"/>
      <c r="L198" s="13">
        <f>OR(E198="Pedido",E198="Modificación",E198="Anulación")</f>
        <v/>
      </c>
      <c r="M198" s="13">
        <f>AND(L198,F198="Sin intervención")</f>
        <v/>
      </c>
      <c r="N198" s="13">
        <f>AND(L198,OR(F198="Revisado y grabado",F198="En espera",F198="No grabado"))</f>
        <v/>
      </c>
      <c r="O198" s="13">
        <f>AND(L198,OR(F198="Sin intervención",F198="Revisado y grabado"))</f>
        <v/>
      </c>
      <c r="P198" s="13">
        <f>AND(O198,ISNUMBER(A198),ISNUMBER(H198),N(H198)&gt;=N(A198))</f>
        <v/>
      </c>
      <c r="Q198" s="13">
        <f>AND(O198,J198="Sí")</f>
        <v/>
      </c>
      <c r="R198" s="13">
        <f>AND(S198,OR(E198="",AND(L198,F198="")))</f>
        <v/>
      </c>
      <c r="S198" s="13">
        <f>COUNTA(A198:K198)&gt;0</f>
        <v/>
      </c>
    </row>
    <row r="199">
      <c r="A199" s="11" t="n"/>
      <c r="B199" s="12" t="n"/>
      <c r="C199" s="12" t="n"/>
      <c r="D199" s="12" t="n"/>
      <c r="E199" s="12" t="n"/>
      <c r="F199" s="12" t="n"/>
      <c r="G199" s="12" t="n"/>
      <c r="H199" s="11" t="n"/>
      <c r="I199" s="12" t="n"/>
      <c r="J199" s="12" t="n"/>
      <c r="K199" s="12" t="n"/>
      <c r="L199" s="13">
        <f>OR(E199="Pedido",E199="Modificación",E199="Anulación")</f>
        <v/>
      </c>
      <c r="M199" s="13">
        <f>AND(L199,F199="Sin intervención")</f>
        <v/>
      </c>
      <c r="N199" s="13">
        <f>AND(L199,OR(F199="Revisado y grabado",F199="En espera",F199="No grabado"))</f>
        <v/>
      </c>
      <c r="O199" s="13">
        <f>AND(L199,OR(F199="Sin intervención",F199="Revisado y grabado"))</f>
        <v/>
      </c>
      <c r="P199" s="13">
        <f>AND(O199,ISNUMBER(A199),ISNUMBER(H199),N(H199)&gt;=N(A199))</f>
        <v/>
      </c>
      <c r="Q199" s="13">
        <f>AND(O199,J199="Sí")</f>
        <v/>
      </c>
      <c r="R199" s="13">
        <f>AND(S199,OR(E199="",AND(L199,F199="")))</f>
        <v/>
      </c>
      <c r="S199" s="13">
        <f>COUNTA(A199:K199)&gt;0</f>
        <v/>
      </c>
    </row>
    <row r="200">
      <c r="A200" s="11" t="n"/>
      <c r="B200" s="12" t="n"/>
      <c r="C200" s="12" t="n"/>
      <c r="D200" s="12" t="n"/>
      <c r="E200" s="12" t="n"/>
      <c r="F200" s="12" t="n"/>
      <c r="G200" s="12" t="n"/>
      <c r="H200" s="11" t="n"/>
      <c r="I200" s="12" t="n"/>
      <c r="J200" s="12" t="n"/>
      <c r="K200" s="12" t="n"/>
      <c r="L200" s="13">
        <f>OR(E200="Pedido",E200="Modificación",E200="Anulación")</f>
        <v/>
      </c>
      <c r="M200" s="13">
        <f>AND(L200,F200="Sin intervención")</f>
        <v/>
      </c>
      <c r="N200" s="13">
        <f>AND(L200,OR(F200="Revisado y grabado",F200="En espera",F200="No grabado"))</f>
        <v/>
      </c>
      <c r="O200" s="13">
        <f>AND(L200,OR(F200="Sin intervención",F200="Revisado y grabado"))</f>
        <v/>
      </c>
      <c r="P200" s="13">
        <f>AND(O200,ISNUMBER(A200),ISNUMBER(H200),N(H200)&gt;=N(A200))</f>
        <v/>
      </c>
      <c r="Q200" s="13">
        <f>AND(O200,J200="Sí")</f>
        <v/>
      </c>
      <c r="R200" s="13">
        <f>AND(S200,OR(E200="",AND(L200,F200="")))</f>
        <v/>
      </c>
      <c r="S200" s="13">
        <f>COUNTA(A200:K200)&gt;0</f>
        <v/>
      </c>
    </row>
    <row r="201">
      <c r="A201" s="11" t="n"/>
      <c r="B201" s="12" t="n"/>
      <c r="C201" s="12" t="n"/>
      <c r="D201" s="12" t="n"/>
      <c r="E201" s="12" t="n"/>
      <c r="F201" s="12" t="n"/>
      <c r="G201" s="12" t="n"/>
      <c r="H201" s="11" t="n"/>
      <c r="I201" s="12" t="n"/>
      <c r="J201" s="12" t="n"/>
      <c r="K201" s="12" t="n"/>
      <c r="L201" s="13">
        <f>OR(E201="Pedido",E201="Modificación",E201="Anulación")</f>
        <v/>
      </c>
      <c r="M201" s="13">
        <f>AND(L201,F201="Sin intervención")</f>
        <v/>
      </c>
      <c r="N201" s="13">
        <f>AND(L201,OR(F201="Revisado y grabado",F201="En espera",F201="No grabado"))</f>
        <v/>
      </c>
      <c r="O201" s="13">
        <f>AND(L201,OR(F201="Sin intervención",F201="Revisado y grabado"))</f>
        <v/>
      </c>
      <c r="P201" s="13">
        <f>AND(O201,ISNUMBER(A201),ISNUMBER(H201),N(H201)&gt;=N(A201))</f>
        <v/>
      </c>
      <c r="Q201" s="13">
        <f>AND(O201,J201="Sí")</f>
        <v/>
      </c>
      <c r="R201" s="13">
        <f>AND(S201,OR(E201="",AND(L201,F201="")))</f>
        <v/>
      </c>
      <c r="S201" s="13">
        <f>COUNTA(A201:K201)&gt;0</f>
        <v/>
      </c>
    </row>
    <row r="202">
      <c r="A202" s="11" t="n"/>
      <c r="B202" s="12" t="n"/>
      <c r="C202" s="12" t="n"/>
      <c r="D202" s="12" t="n"/>
      <c r="E202" s="12" t="n"/>
      <c r="F202" s="12" t="n"/>
      <c r="G202" s="12" t="n"/>
      <c r="H202" s="11" t="n"/>
      <c r="I202" s="12" t="n"/>
      <c r="J202" s="12" t="n"/>
      <c r="K202" s="12" t="n"/>
      <c r="L202" s="13">
        <f>OR(E202="Pedido",E202="Modificación",E202="Anulación")</f>
        <v/>
      </c>
      <c r="M202" s="13">
        <f>AND(L202,F202="Sin intervención")</f>
        <v/>
      </c>
      <c r="N202" s="13">
        <f>AND(L202,OR(F202="Revisado y grabado",F202="En espera",F202="No grabado"))</f>
        <v/>
      </c>
      <c r="O202" s="13">
        <f>AND(L202,OR(F202="Sin intervención",F202="Revisado y grabado"))</f>
        <v/>
      </c>
      <c r="P202" s="13">
        <f>AND(O202,ISNUMBER(A202),ISNUMBER(H202),N(H202)&gt;=N(A202))</f>
        <v/>
      </c>
      <c r="Q202" s="13">
        <f>AND(O202,J202="Sí")</f>
        <v/>
      </c>
      <c r="R202" s="13">
        <f>AND(S202,OR(E202="",AND(L202,F202="")))</f>
        <v/>
      </c>
      <c r="S202" s="13">
        <f>COUNTA(A202:K202)&gt;0</f>
        <v/>
      </c>
    </row>
    <row r="203">
      <c r="A203" s="11" t="n"/>
      <c r="B203" s="12" t="n"/>
      <c r="C203" s="12" t="n"/>
      <c r="D203" s="12" t="n"/>
      <c r="E203" s="12" t="n"/>
      <c r="F203" s="12" t="n"/>
      <c r="G203" s="12" t="n"/>
      <c r="H203" s="11" t="n"/>
      <c r="I203" s="12" t="n"/>
      <c r="J203" s="12" t="n"/>
      <c r="K203" s="12" t="n"/>
      <c r="L203" s="13">
        <f>OR(E203="Pedido",E203="Modificación",E203="Anulación")</f>
        <v/>
      </c>
      <c r="M203" s="13">
        <f>AND(L203,F203="Sin intervención")</f>
        <v/>
      </c>
      <c r="N203" s="13">
        <f>AND(L203,OR(F203="Revisado y grabado",F203="En espera",F203="No grabado"))</f>
        <v/>
      </c>
      <c r="O203" s="13">
        <f>AND(L203,OR(F203="Sin intervención",F203="Revisado y grabado"))</f>
        <v/>
      </c>
      <c r="P203" s="13">
        <f>AND(O203,ISNUMBER(A203),ISNUMBER(H203),N(H203)&gt;=N(A203))</f>
        <v/>
      </c>
      <c r="Q203" s="13">
        <f>AND(O203,J203="Sí")</f>
        <v/>
      </c>
      <c r="R203" s="13">
        <f>AND(S203,OR(E203="",AND(L203,F203="")))</f>
        <v/>
      </c>
      <c r="S203" s="13">
        <f>COUNTA(A203:K203)&gt;0</f>
        <v/>
      </c>
    </row>
    <row r="204">
      <c r="A204" s="11" t="n"/>
      <c r="B204" s="12" t="n"/>
      <c r="C204" s="12" t="n"/>
      <c r="D204" s="12" t="n"/>
      <c r="E204" s="12" t="n"/>
      <c r="F204" s="12" t="n"/>
      <c r="G204" s="12" t="n"/>
      <c r="H204" s="11" t="n"/>
      <c r="I204" s="12" t="n"/>
      <c r="J204" s="12" t="n"/>
      <c r="K204" s="12" t="n"/>
      <c r="L204" s="13">
        <f>OR(E204="Pedido",E204="Modificación",E204="Anulación")</f>
        <v/>
      </c>
      <c r="M204" s="13">
        <f>AND(L204,F204="Sin intervención")</f>
        <v/>
      </c>
      <c r="N204" s="13">
        <f>AND(L204,OR(F204="Revisado y grabado",F204="En espera",F204="No grabado"))</f>
        <v/>
      </c>
      <c r="O204" s="13">
        <f>AND(L204,OR(F204="Sin intervención",F204="Revisado y grabado"))</f>
        <v/>
      </c>
      <c r="P204" s="13">
        <f>AND(O204,ISNUMBER(A204),ISNUMBER(H204),N(H204)&gt;=N(A204))</f>
        <v/>
      </c>
      <c r="Q204" s="13">
        <f>AND(O204,J204="Sí")</f>
        <v/>
      </c>
      <c r="R204" s="13">
        <f>AND(S204,OR(E204="",AND(L204,F204="")))</f>
        <v/>
      </c>
      <c r="S204" s="13">
        <f>COUNTA(A204:K204)&gt;0</f>
        <v/>
      </c>
    </row>
    <row r="205">
      <c r="A205" s="11" t="n"/>
      <c r="B205" s="12" t="n"/>
      <c r="C205" s="12" t="n"/>
      <c r="D205" s="12" t="n"/>
      <c r="E205" s="12" t="n"/>
      <c r="F205" s="12" t="n"/>
      <c r="G205" s="12" t="n"/>
      <c r="H205" s="11" t="n"/>
      <c r="I205" s="12" t="n"/>
      <c r="J205" s="12" t="n"/>
      <c r="K205" s="12" t="n"/>
      <c r="L205" s="13">
        <f>OR(E205="Pedido",E205="Modificación",E205="Anulación")</f>
        <v/>
      </c>
      <c r="M205" s="13">
        <f>AND(L205,F205="Sin intervención")</f>
        <v/>
      </c>
      <c r="N205" s="13">
        <f>AND(L205,OR(F205="Revisado y grabado",F205="En espera",F205="No grabado"))</f>
        <v/>
      </c>
      <c r="O205" s="13">
        <f>AND(L205,OR(F205="Sin intervención",F205="Revisado y grabado"))</f>
        <v/>
      </c>
      <c r="P205" s="13">
        <f>AND(O205,ISNUMBER(A205),ISNUMBER(H205),N(H205)&gt;=N(A205))</f>
        <v/>
      </c>
      <c r="Q205" s="13">
        <f>AND(O205,J205="Sí")</f>
        <v/>
      </c>
      <c r="R205" s="13">
        <f>AND(S205,OR(E205="",AND(L205,F205="")))</f>
        <v/>
      </c>
      <c r="S205" s="13">
        <f>COUNTA(A205:K205)&gt;0</f>
        <v/>
      </c>
    </row>
    <row r="206">
      <c r="A206" s="11" t="n"/>
      <c r="B206" s="12" t="n"/>
      <c r="C206" s="12" t="n"/>
      <c r="D206" s="12" t="n"/>
      <c r="E206" s="12" t="n"/>
      <c r="F206" s="12" t="n"/>
      <c r="G206" s="12" t="n"/>
      <c r="H206" s="11" t="n"/>
      <c r="I206" s="12" t="n"/>
      <c r="J206" s="12" t="n"/>
      <c r="K206" s="12" t="n"/>
      <c r="L206" s="13">
        <f>OR(E206="Pedido",E206="Modificación",E206="Anulación")</f>
        <v/>
      </c>
      <c r="M206" s="13">
        <f>AND(L206,F206="Sin intervención")</f>
        <v/>
      </c>
      <c r="N206" s="13">
        <f>AND(L206,OR(F206="Revisado y grabado",F206="En espera",F206="No grabado"))</f>
        <v/>
      </c>
      <c r="O206" s="13">
        <f>AND(L206,OR(F206="Sin intervención",F206="Revisado y grabado"))</f>
        <v/>
      </c>
      <c r="P206" s="13">
        <f>AND(O206,ISNUMBER(A206),ISNUMBER(H206),N(H206)&gt;=N(A206))</f>
        <v/>
      </c>
      <c r="Q206" s="13">
        <f>AND(O206,J206="Sí")</f>
        <v/>
      </c>
      <c r="R206" s="13">
        <f>AND(S206,OR(E206="",AND(L206,F206="")))</f>
        <v/>
      </c>
      <c r="S206" s="13">
        <f>COUNTA(A206:K206)&gt;0</f>
        <v/>
      </c>
    </row>
    <row r="207">
      <c r="A207" s="11" t="n"/>
      <c r="B207" s="12" t="n"/>
      <c r="C207" s="12" t="n"/>
      <c r="D207" s="12" t="n"/>
      <c r="E207" s="12" t="n"/>
      <c r="F207" s="12" t="n"/>
      <c r="G207" s="12" t="n"/>
      <c r="H207" s="11" t="n"/>
      <c r="I207" s="12" t="n"/>
      <c r="J207" s="12" t="n"/>
      <c r="K207" s="12" t="n"/>
      <c r="L207" s="13">
        <f>OR(E207="Pedido",E207="Modificación",E207="Anulación")</f>
        <v/>
      </c>
      <c r="M207" s="13">
        <f>AND(L207,F207="Sin intervención")</f>
        <v/>
      </c>
      <c r="N207" s="13">
        <f>AND(L207,OR(F207="Revisado y grabado",F207="En espera",F207="No grabado"))</f>
        <v/>
      </c>
      <c r="O207" s="13">
        <f>AND(L207,OR(F207="Sin intervención",F207="Revisado y grabado"))</f>
        <v/>
      </c>
      <c r="P207" s="13">
        <f>AND(O207,ISNUMBER(A207),ISNUMBER(H207),N(H207)&gt;=N(A207))</f>
        <v/>
      </c>
      <c r="Q207" s="13">
        <f>AND(O207,J207="Sí")</f>
        <v/>
      </c>
      <c r="R207" s="13">
        <f>AND(S207,OR(E207="",AND(L207,F207="")))</f>
        <v/>
      </c>
      <c r="S207" s="13">
        <f>COUNTA(A207:K207)&gt;0</f>
        <v/>
      </c>
    </row>
    <row r="208">
      <c r="A208" s="11" t="n"/>
      <c r="B208" s="12" t="n"/>
      <c r="C208" s="12" t="n"/>
      <c r="D208" s="12" t="n"/>
      <c r="E208" s="12" t="n"/>
      <c r="F208" s="12" t="n"/>
      <c r="G208" s="12" t="n"/>
      <c r="H208" s="11" t="n"/>
      <c r="I208" s="12" t="n"/>
      <c r="J208" s="12" t="n"/>
      <c r="K208" s="12" t="n"/>
      <c r="L208" s="13">
        <f>OR(E208="Pedido",E208="Modificación",E208="Anulación")</f>
        <v/>
      </c>
      <c r="M208" s="13">
        <f>AND(L208,F208="Sin intervención")</f>
        <v/>
      </c>
      <c r="N208" s="13">
        <f>AND(L208,OR(F208="Revisado y grabado",F208="En espera",F208="No grabado"))</f>
        <v/>
      </c>
      <c r="O208" s="13">
        <f>AND(L208,OR(F208="Sin intervención",F208="Revisado y grabado"))</f>
        <v/>
      </c>
      <c r="P208" s="13">
        <f>AND(O208,ISNUMBER(A208),ISNUMBER(H208),N(H208)&gt;=N(A208))</f>
        <v/>
      </c>
      <c r="Q208" s="13">
        <f>AND(O208,J208="Sí")</f>
        <v/>
      </c>
      <c r="R208" s="13">
        <f>AND(S208,OR(E208="",AND(L208,F208="")))</f>
        <v/>
      </c>
      <c r="S208" s="13">
        <f>COUNTA(A208:K208)&gt;0</f>
        <v/>
      </c>
    </row>
    <row r="209">
      <c r="A209" s="11" t="n"/>
      <c r="B209" s="12" t="n"/>
      <c r="C209" s="12" t="n"/>
      <c r="D209" s="12" t="n"/>
      <c r="E209" s="12" t="n"/>
      <c r="F209" s="12" t="n"/>
      <c r="G209" s="12" t="n"/>
      <c r="H209" s="11" t="n"/>
      <c r="I209" s="12" t="n"/>
      <c r="J209" s="12" t="n"/>
      <c r="K209" s="12" t="n"/>
      <c r="L209" s="13">
        <f>OR(E209="Pedido",E209="Modificación",E209="Anulación")</f>
        <v/>
      </c>
      <c r="M209" s="13">
        <f>AND(L209,F209="Sin intervención")</f>
        <v/>
      </c>
      <c r="N209" s="13">
        <f>AND(L209,OR(F209="Revisado y grabado",F209="En espera",F209="No grabado"))</f>
        <v/>
      </c>
      <c r="O209" s="13">
        <f>AND(L209,OR(F209="Sin intervención",F209="Revisado y grabado"))</f>
        <v/>
      </c>
      <c r="P209" s="13">
        <f>AND(O209,ISNUMBER(A209),ISNUMBER(H209),N(H209)&gt;=N(A209))</f>
        <v/>
      </c>
      <c r="Q209" s="13">
        <f>AND(O209,J209="Sí")</f>
        <v/>
      </c>
      <c r="R209" s="13">
        <f>AND(S209,OR(E209="",AND(L209,F209="")))</f>
        <v/>
      </c>
      <c r="S209" s="13">
        <f>COUNTA(A209:K209)&gt;0</f>
        <v/>
      </c>
    </row>
    <row r="210">
      <c r="A210" s="11" t="n"/>
      <c r="B210" s="12" t="n"/>
      <c r="C210" s="12" t="n"/>
      <c r="D210" s="12" t="n"/>
      <c r="E210" s="12" t="n"/>
      <c r="F210" s="12" t="n"/>
      <c r="G210" s="12" t="n"/>
      <c r="H210" s="11" t="n"/>
      <c r="I210" s="12" t="n"/>
      <c r="J210" s="12" t="n"/>
      <c r="K210" s="12" t="n"/>
      <c r="L210" s="13">
        <f>OR(E210="Pedido",E210="Modificación",E210="Anulación")</f>
        <v/>
      </c>
      <c r="M210" s="13">
        <f>AND(L210,F210="Sin intervención")</f>
        <v/>
      </c>
      <c r="N210" s="13">
        <f>AND(L210,OR(F210="Revisado y grabado",F210="En espera",F210="No grabado"))</f>
        <v/>
      </c>
      <c r="O210" s="13">
        <f>AND(L210,OR(F210="Sin intervención",F210="Revisado y grabado"))</f>
        <v/>
      </c>
      <c r="P210" s="13">
        <f>AND(O210,ISNUMBER(A210),ISNUMBER(H210),N(H210)&gt;=N(A210))</f>
        <v/>
      </c>
      <c r="Q210" s="13">
        <f>AND(O210,J210="Sí")</f>
        <v/>
      </c>
      <c r="R210" s="13">
        <f>AND(S210,OR(E210="",AND(L210,F210="")))</f>
        <v/>
      </c>
      <c r="S210" s="13">
        <f>COUNTA(A210:K210)&gt;0</f>
        <v/>
      </c>
    </row>
    <row r="211">
      <c r="A211" s="11" t="n"/>
      <c r="B211" s="12" t="n"/>
      <c r="C211" s="12" t="n"/>
      <c r="D211" s="12" t="n"/>
      <c r="E211" s="12" t="n"/>
      <c r="F211" s="12" t="n"/>
      <c r="G211" s="12" t="n"/>
      <c r="H211" s="11" t="n"/>
      <c r="I211" s="12" t="n"/>
      <c r="J211" s="12" t="n"/>
      <c r="K211" s="12" t="n"/>
      <c r="L211" s="13">
        <f>OR(E211="Pedido",E211="Modificación",E211="Anulación")</f>
        <v/>
      </c>
      <c r="M211" s="13">
        <f>AND(L211,F211="Sin intervención")</f>
        <v/>
      </c>
      <c r="N211" s="13">
        <f>AND(L211,OR(F211="Revisado y grabado",F211="En espera",F211="No grabado"))</f>
        <v/>
      </c>
      <c r="O211" s="13">
        <f>AND(L211,OR(F211="Sin intervención",F211="Revisado y grabado"))</f>
        <v/>
      </c>
      <c r="P211" s="13">
        <f>AND(O211,ISNUMBER(A211),ISNUMBER(H211),N(H211)&gt;=N(A211))</f>
        <v/>
      </c>
      <c r="Q211" s="13">
        <f>AND(O211,J211="Sí")</f>
        <v/>
      </c>
      <c r="R211" s="13">
        <f>AND(S211,OR(E211="",AND(L211,F211="")))</f>
        <v/>
      </c>
      <c r="S211" s="13">
        <f>COUNTA(A211:K211)&gt;0</f>
        <v/>
      </c>
    </row>
    <row r="212">
      <c r="A212" s="11" t="n"/>
      <c r="B212" s="12" t="n"/>
      <c r="C212" s="12" t="n"/>
      <c r="D212" s="12" t="n"/>
      <c r="E212" s="12" t="n"/>
      <c r="F212" s="12" t="n"/>
      <c r="G212" s="12" t="n"/>
      <c r="H212" s="11" t="n"/>
      <c r="I212" s="12" t="n"/>
      <c r="J212" s="12" t="n"/>
      <c r="K212" s="12" t="n"/>
      <c r="L212" s="13">
        <f>OR(E212="Pedido",E212="Modificación",E212="Anulación")</f>
        <v/>
      </c>
      <c r="M212" s="13">
        <f>AND(L212,F212="Sin intervención")</f>
        <v/>
      </c>
      <c r="N212" s="13">
        <f>AND(L212,OR(F212="Revisado y grabado",F212="En espera",F212="No grabado"))</f>
        <v/>
      </c>
      <c r="O212" s="13">
        <f>AND(L212,OR(F212="Sin intervención",F212="Revisado y grabado"))</f>
        <v/>
      </c>
      <c r="P212" s="13">
        <f>AND(O212,ISNUMBER(A212),ISNUMBER(H212),N(H212)&gt;=N(A212))</f>
        <v/>
      </c>
      <c r="Q212" s="13">
        <f>AND(O212,J212="Sí")</f>
        <v/>
      </c>
      <c r="R212" s="13">
        <f>AND(S212,OR(E212="",AND(L212,F212="")))</f>
        <v/>
      </c>
      <c r="S212" s="13">
        <f>COUNTA(A212:K212)&gt;0</f>
        <v/>
      </c>
    </row>
    <row r="213">
      <c r="A213" s="11" t="n"/>
      <c r="B213" s="12" t="n"/>
      <c r="C213" s="12" t="n"/>
      <c r="D213" s="12" t="n"/>
      <c r="E213" s="12" t="n"/>
      <c r="F213" s="12" t="n"/>
      <c r="G213" s="12" t="n"/>
      <c r="H213" s="11" t="n"/>
      <c r="I213" s="12" t="n"/>
      <c r="J213" s="12" t="n"/>
      <c r="K213" s="12" t="n"/>
      <c r="L213" s="13">
        <f>OR(E213="Pedido",E213="Modificación",E213="Anulación")</f>
        <v/>
      </c>
      <c r="M213" s="13">
        <f>AND(L213,F213="Sin intervención")</f>
        <v/>
      </c>
      <c r="N213" s="13">
        <f>AND(L213,OR(F213="Revisado y grabado",F213="En espera",F213="No grabado"))</f>
        <v/>
      </c>
      <c r="O213" s="13">
        <f>AND(L213,OR(F213="Sin intervención",F213="Revisado y grabado"))</f>
        <v/>
      </c>
      <c r="P213" s="13">
        <f>AND(O213,ISNUMBER(A213),ISNUMBER(H213),N(H213)&gt;=N(A213))</f>
        <v/>
      </c>
      <c r="Q213" s="13">
        <f>AND(O213,J213="Sí")</f>
        <v/>
      </c>
      <c r="R213" s="13">
        <f>AND(S213,OR(E213="",AND(L213,F213="")))</f>
        <v/>
      </c>
      <c r="S213" s="13">
        <f>COUNTA(A213:K213)&gt;0</f>
        <v/>
      </c>
    </row>
    <row r="214">
      <c r="A214" s="11" t="n"/>
      <c r="B214" s="12" t="n"/>
      <c r="C214" s="12" t="n"/>
      <c r="D214" s="12" t="n"/>
      <c r="E214" s="12" t="n"/>
      <c r="F214" s="12" t="n"/>
      <c r="G214" s="12" t="n"/>
      <c r="H214" s="11" t="n"/>
      <c r="I214" s="12" t="n"/>
      <c r="J214" s="12" t="n"/>
      <c r="K214" s="12" t="n"/>
      <c r="L214" s="13">
        <f>OR(E214="Pedido",E214="Modificación",E214="Anulación")</f>
        <v/>
      </c>
      <c r="M214" s="13">
        <f>AND(L214,F214="Sin intervención")</f>
        <v/>
      </c>
      <c r="N214" s="13">
        <f>AND(L214,OR(F214="Revisado y grabado",F214="En espera",F214="No grabado"))</f>
        <v/>
      </c>
      <c r="O214" s="13">
        <f>AND(L214,OR(F214="Sin intervención",F214="Revisado y grabado"))</f>
        <v/>
      </c>
      <c r="P214" s="13">
        <f>AND(O214,ISNUMBER(A214),ISNUMBER(H214),N(H214)&gt;=N(A214))</f>
        <v/>
      </c>
      <c r="Q214" s="13">
        <f>AND(O214,J214="Sí")</f>
        <v/>
      </c>
      <c r="R214" s="13">
        <f>AND(S214,OR(E214="",AND(L214,F214="")))</f>
        <v/>
      </c>
      <c r="S214" s="13">
        <f>COUNTA(A214:K214)&gt;0</f>
        <v/>
      </c>
    </row>
    <row r="215">
      <c r="A215" s="11" t="n"/>
      <c r="B215" s="12" t="n"/>
      <c r="C215" s="12" t="n"/>
      <c r="D215" s="12" t="n"/>
      <c r="E215" s="12" t="n"/>
      <c r="F215" s="12" t="n"/>
      <c r="G215" s="12" t="n"/>
      <c r="H215" s="11" t="n"/>
      <c r="I215" s="12" t="n"/>
      <c r="J215" s="12" t="n"/>
      <c r="K215" s="12" t="n"/>
      <c r="L215" s="13">
        <f>OR(E215="Pedido",E215="Modificación",E215="Anulación")</f>
        <v/>
      </c>
      <c r="M215" s="13">
        <f>AND(L215,F215="Sin intervención")</f>
        <v/>
      </c>
      <c r="N215" s="13">
        <f>AND(L215,OR(F215="Revisado y grabado",F215="En espera",F215="No grabado"))</f>
        <v/>
      </c>
      <c r="O215" s="13">
        <f>AND(L215,OR(F215="Sin intervención",F215="Revisado y grabado"))</f>
        <v/>
      </c>
      <c r="P215" s="13">
        <f>AND(O215,ISNUMBER(A215),ISNUMBER(H215),N(H215)&gt;=N(A215))</f>
        <v/>
      </c>
      <c r="Q215" s="13">
        <f>AND(O215,J215="Sí")</f>
        <v/>
      </c>
      <c r="R215" s="13">
        <f>AND(S215,OR(E215="",AND(L215,F215="")))</f>
        <v/>
      </c>
      <c r="S215" s="13">
        <f>COUNTA(A215:K215)&gt;0</f>
        <v/>
      </c>
    </row>
    <row r="216">
      <c r="A216" s="11" t="n"/>
      <c r="B216" s="12" t="n"/>
      <c r="C216" s="12" t="n"/>
      <c r="D216" s="12" t="n"/>
      <c r="E216" s="12" t="n"/>
      <c r="F216" s="12" t="n"/>
      <c r="G216" s="12" t="n"/>
      <c r="H216" s="11" t="n"/>
      <c r="I216" s="12" t="n"/>
      <c r="J216" s="12" t="n"/>
      <c r="K216" s="12" t="n"/>
      <c r="L216" s="13">
        <f>OR(E216="Pedido",E216="Modificación",E216="Anulación")</f>
        <v/>
      </c>
      <c r="M216" s="13">
        <f>AND(L216,F216="Sin intervención")</f>
        <v/>
      </c>
      <c r="N216" s="13">
        <f>AND(L216,OR(F216="Revisado y grabado",F216="En espera",F216="No grabado"))</f>
        <v/>
      </c>
      <c r="O216" s="13">
        <f>AND(L216,OR(F216="Sin intervención",F216="Revisado y grabado"))</f>
        <v/>
      </c>
      <c r="P216" s="13">
        <f>AND(O216,ISNUMBER(A216),ISNUMBER(H216),N(H216)&gt;=N(A216))</f>
        <v/>
      </c>
      <c r="Q216" s="13">
        <f>AND(O216,J216="Sí")</f>
        <v/>
      </c>
      <c r="R216" s="13">
        <f>AND(S216,OR(E216="",AND(L216,F216="")))</f>
        <v/>
      </c>
      <c r="S216" s="13">
        <f>COUNTA(A216:K216)&gt;0</f>
        <v/>
      </c>
    </row>
    <row r="217">
      <c r="A217" s="11" t="n"/>
      <c r="B217" s="12" t="n"/>
      <c r="C217" s="12" t="n"/>
      <c r="D217" s="12" t="n"/>
      <c r="E217" s="12" t="n"/>
      <c r="F217" s="12" t="n"/>
      <c r="G217" s="12" t="n"/>
      <c r="H217" s="11" t="n"/>
      <c r="I217" s="12" t="n"/>
      <c r="J217" s="12" t="n"/>
      <c r="K217" s="12" t="n"/>
      <c r="L217" s="13">
        <f>OR(E217="Pedido",E217="Modificación",E217="Anulación")</f>
        <v/>
      </c>
      <c r="M217" s="13">
        <f>AND(L217,F217="Sin intervención")</f>
        <v/>
      </c>
      <c r="N217" s="13">
        <f>AND(L217,OR(F217="Revisado y grabado",F217="En espera",F217="No grabado"))</f>
        <v/>
      </c>
      <c r="O217" s="13">
        <f>AND(L217,OR(F217="Sin intervención",F217="Revisado y grabado"))</f>
        <v/>
      </c>
      <c r="P217" s="13">
        <f>AND(O217,ISNUMBER(A217),ISNUMBER(H217),N(H217)&gt;=N(A217))</f>
        <v/>
      </c>
      <c r="Q217" s="13">
        <f>AND(O217,J217="Sí")</f>
        <v/>
      </c>
      <c r="R217" s="13">
        <f>AND(S217,OR(E217="",AND(L217,F217="")))</f>
        <v/>
      </c>
      <c r="S217" s="13">
        <f>COUNTA(A217:K217)&gt;0</f>
        <v/>
      </c>
    </row>
    <row r="218">
      <c r="A218" s="11" t="n"/>
      <c r="B218" s="12" t="n"/>
      <c r="C218" s="12" t="n"/>
      <c r="D218" s="12" t="n"/>
      <c r="E218" s="12" t="n"/>
      <c r="F218" s="12" t="n"/>
      <c r="G218" s="12" t="n"/>
      <c r="H218" s="11" t="n"/>
      <c r="I218" s="12" t="n"/>
      <c r="J218" s="12" t="n"/>
      <c r="K218" s="12" t="n"/>
      <c r="L218" s="13">
        <f>OR(E218="Pedido",E218="Modificación",E218="Anulación")</f>
        <v/>
      </c>
      <c r="M218" s="13">
        <f>AND(L218,F218="Sin intervención")</f>
        <v/>
      </c>
      <c r="N218" s="13">
        <f>AND(L218,OR(F218="Revisado y grabado",F218="En espera",F218="No grabado"))</f>
        <v/>
      </c>
      <c r="O218" s="13">
        <f>AND(L218,OR(F218="Sin intervención",F218="Revisado y grabado"))</f>
        <v/>
      </c>
      <c r="P218" s="13">
        <f>AND(O218,ISNUMBER(A218),ISNUMBER(H218),N(H218)&gt;=N(A218))</f>
        <v/>
      </c>
      <c r="Q218" s="13">
        <f>AND(O218,J218="Sí")</f>
        <v/>
      </c>
      <c r="R218" s="13">
        <f>AND(S218,OR(E218="",AND(L218,F218="")))</f>
        <v/>
      </c>
      <c r="S218" s="13">
        <f>COUNTA(A218:K218)&gt;0</f>
        <v/>
      </c>
    </row>
    <row r="219">
      <c r="A219" s="11" t="n"/>
      <c r="B219" s="12" t="n"/>
      <c r="C219" s="12" t="n"/>
      <c r="D219" s="12" t="n"/>
      <c r="E219" s="12" t="n"/>
      <c r="F219" s="12" t="n"/>
      <c r="G219" s="12" t="n"/>
      <c r="H219" s="11" t="n"/>
      <c r="I219" s="12" t="n"/>
      <c r="J219" s="12" t="n"/>
      <c r="K219" s="12" t="n"/>
      <c r="L219" s="13">
        <f>OR(E219="Pedido",E219="Modificación",E219="Anulación")</f>
        <v/>
      </c>
      <c r="M219" s="13">
        <f>AND(L219,F219="Sin intervención")</f>
        <v/>
      </c>
      <c r="N219" s="13">
        <f>AND(L219,OR(F219="Revisado y grabado",F219="En espera",F219="No grabado"))</f>
        <v/>
      </c>
      <c r="O219" s="13">
        <f>AND(L219,OR(F219="Sin intervención",F219="Revisado y grabado"))</f>
        <v/>
      </c>
      <c r="P219" s="13">
        <f>AND(O219,ISNUMBER(A219),ISNUMBER(H219),N(H219)&gt;=N(A219))</f>
        <v/>
      </c>
      <c r="Q219" s="13">
        <f>AND(O219,J219="Sí")</f>
        <v/>
      </c>
      <c r="R219" s="13">
        <f>AND(S219,OR(E219="",AND(L219,F219="")))</f>
        <v/>
      </c>
      <c r="S219" s="13">
        <f>COUNTA(A219:K219)&gt;0</f>
        <v/>
      </c>
    </row>
    <row r="220">
      <c r="A220" s="11" t="n"/>
      <c r="B220" s="12" t="n"/>
      <c r="C220" s="12" t="n"/>
      <c r="D220" s="12" t="n"/>
      <c r="E220" s="12" t="n"/>
      <c r="F220" s="12" t="n"/>
      <c r="G220" s="12" t="n"/>
      <c r="H220" s="11" t="n"/>
      <c r="I220" s="12" t="n"/>
      <c r="J220" s="12" t="n"/>
      <c r="K220" s="12" t="n"/>
      <c r="L220" s="13">
        <f>OR(E220="Pedido",E220="Modificación",E220="Anulación")</f>
        <v/>
      </c>
      <c r="M220" s="13">
        <f>AND(L220,F220="Sin intervención")</f>
        <v/>
      </c>
      <c r="N220" s="13">
        <f>AND(L220,OR(F220="Revisado y grabado",F220="En espera",F220="No grabado"))</f>
        <v/>
      </c>
      <c r="O220" s="13">
        <f>AND(L220,OR(F220="Sin intervención",F220="Revisado y grabado"))</f>
        <v/>
      </c>
      <c r="P220" s="13">
        <f>AND(O220,ISNUMBER(A220),ISNUMBER(H220),N(H220)&gt;=N(A220))</f>
        <v/>
      </c>
      <c r="Q220" s="13">
        <f>AND(O220,J220="Sí")</f>
        <v/>
      </c>
      <c r="R220" s="13">
        <f>AND(S220,OR(E220="",AND(L220,F220="")))</f>
        <v/>
      </c>
      <c r="S220" s="13">
        <f>COUNTA(A220:K220)&gt;0</f>
        <v/>
      </c>
    </row>
    <row r="221">
      <c r="A221" s="11" t="n"/>
      <c r="B221" s="12" t="n"/>
      <c r="C221" s="12" t="n"/>
      <c r="D221" s="12" t="n"/>
      <c r="E221" s="12" t="n"/>
      <c r="F221" s="12" t="n"/>
      <c r="G221" s="12" t="n"/>
      <c r="H221" s="11" t="n"/>
      <c r="I221" s="12" t="n"/>
      <c r="J221" s="12" t="n"/>
      <c r="K221" s="12" t="n"/>
      <c r="L221" s="13">
        <f>OR(E221="Pedido",E221="Modificación",E221="Anulación")</f>
        <v/>
      </c>
      <c r="M221" s="13">
        <f>AND(L221,F221="Sin intervención")</f>
        <v/>
      </c>
      <c r="N221" s="13">
        <f>AND(L221,OR(F221="Revisado y grabado",F221="En espera",F221="No grabado"))</f>
        <v/>
      </c>
      <c r="O221" s="13">
        <f>AND(L221,OR(F221="Sin intervención",F221="Revisado y grabado"))</f>
        <v/>
      </c>
      <c r="P221" s="13">
        <f>AND(O221,ISNUMBER(A221),ISNUMBER(H221),N(H221)&gt;=N(A221))</f>
        <v/>
      </c>
      <c r="Q221" s="13">
        <f>AND(O221,J221="Sí")</f>
        <v/>
      </c>
      <c r="R221" s="13">
        <f>AND(S221,OR(E221="",AND(L221,F221="")))</f>
        <v/>
      </c>
      <c r="S221" s="13">
        <f>COUNTA(A221:K221)&gt;0</f>
        <v/>
      </c>
    </row>
    <row r="222">
      <c r="A222" s="11" t="n"/>
      <c r="B222" s="12" t="n"/>
      <c r="C222" s="12" t="n"/>
      <c r="D222" s="12" t="n"/>
      <c r="E222" s="12" t="n"/>
      <c r="F222" s="12" t="n"/>
      <c r="G222" s="12" t="n"/>
      <c r="H222" s="11" t="n"/>
      <c r="I222" s="12" t="n"/>
      <c r="J222" s="12" t="n"/>
      <c r="K222" s="12" t="n"/>
      <c r="L222" s="13">
        <f>OR(E222="Pedido",E222="Modificación",E222="Anulación")</f>
        <v/>
      </c>
      <c r="M222" s="13">
        <f>AND(L222,F222="Sin intervención")</f>
        <v/>
      </c>
      <c r="N222" s="13">
        <f>AND(L222,OR(F222="Revisado y grabado",F222="En espera",F222="No grabado"))</f>
        <v/>
      </c>
      <c r="O222" s="13">
        <f>AND(L222,OR(F222="Sin intervención",F222="Revisado y grabado"))</f>
        <v/>
      </c>
      <c r="P222" s="13">
        <f>AND(O222,ISNUMBER(A222),ISNUMBER(H222),N(H222)&gt;=N(A222))</f>
        <v/>
      </c>
      <c r="Q222" s="13">
        <f>AND(O222,J222="Sí")</f>
        <v/>
      </c>
      <c r="R222" s="13">
        <f>AND(S222,OR(E222="",AND(L222,F222="")))</f>
        <v/>
      </c>
      <c r="S222" s="13">
        <f>COUNTA(A222:K222)&gt;0</f>
        <v/>
      </c>
    </row>
    <row r="223">
      <c r="A223" s="11" t="n"/>
      <c r="B223" s="12" t="n"/>
      <c r="C223" s="12" t="n"/>
      <c r="D223" s="12" t="n"/>
      <c r="E223" s="12" t="n"/>
      <c r="F223" s="12" t="n"/>
      <c r="G223" s="12" t="n"/>
      <c r="H223" s="11" t="n"/>
      <c r="I223" s="12" t="n"/>
      <c r="J223" s="12" t="n"/>
      <c r="K223" s="12" t="n"/>
      <c r="L223" s="13">
        <f>OR(E223="Pedido",E223="Modificación",E223="Anulación")</f>
        <v/>
      </c>
      <c r="M223" s="13">
        <f>AND(L223,F223="Sin intervención")</f>
        <v/>
      </c>
      <c r="N223" s="13">
        <f>AND(L223,OR(F223="Revisado y grabado",F223="En espera",F223="No grabado"))</f>
        <v/>
      </c>
      <c r="O223" s="13">
        <f>AND(L223,OR(F223="Sin intervención",F223="Revisado y grabado"))</f>
        <v/>
      </c>
      <c r="P223" s="13">
        <f>AND(O223,ISNUMBER(A223),ISNUMBER(H223),N(H223)&gt;=N(A223))</f>
        <v/>
      </c>
      <c r="Q223" s="13">
        <f>AND(O223,J223="Sí")</f>
        <v/>
      </c>
      <c r="R223" s="13">
        <f>AND(S223,OR(E223="",AND(L223,F223="")))</f>
        <v/>
      </c>
      <c r="S223" s="13">
        <f>COUNTA(A223:K223)&gt;0</f>
        <v/>
      </c>
    </row>
    <row r="224">
      <c r="A224" s="11" t="n"/>
      <c r="B224" s="12" t="n"/>
      <c r="C224" s="12" t="n"/>
      <c r="D224" s="12" t="n"/>
      <c r="E224" s="12" t="n"/>
      <c r="F224" s="12" t="n"/>
      <c r="G224" s="12" t="n"/>
      <c r="H224" s="11" t="n"/>
      <c r="I224" s="12" t="n"/>
      <c r="J224" s="12" t="n"/>
      <c r="K224" s="12" t="n"/>
      <c r="L224" s="13">
        <f>OR(E224="Pedido",E224="Modificación",E224="Anulación")</f>
        <v/>
      </c>
      <c r="M224" s="13">
        <f>AND(L224,F224="Sin intervención")</f>
        <v/>
      </c>
      <c r="N224" s="13">
        <f>AND(L224,OR(F224="Revisado y grabado",F224="En espera",F224="No grabado"))</f>
        <v/>
      </c>
      <c r="O224" s="13">
        <f>AND(L224,OR(F224="Sin intervención",F224="Revisado y grabado"))</f>
        <v/>
      </c>
      <c r="P224" s="13">
        <f>AND(O224,ISNUMBER(A224),ISNUMBER(H224),N(H224)&gt;=N(A224))</f>
        <v/>
      </c>
      <c r="Q224" s="13">
        <f>AND(O224,J224="Sí")</f>
        <v/>
      </c>
      <c r="R224" s="13">
        <f>AND(S224,OR(E224="",AND(L224,F224="")))</f>
        <v/>
      </c>
      <c r="S224" s="13">
        <f>COUNTA(A224:K224)&gt;0</f>
        <v/>
      </c>
    </row>
    <row r="225">
      <c r="A225" s="11" t="n"/>
      <c r="B225" s="12" t="n"/>
      <c r="C225" s="12" t="n"/>
      <c r="D225" s="12" t="n"/>
      <c r="E225" s="12" t="n"/>
      <c r="F225" s="12" t="n"/>
      <c r="G225" s="12" t="n"/>
      <c r="H225" s="11" t="n"/>
      <c r="I225" s="12" t="n"/>
      <c r="J225" s="12" t="n"/>
      <c r="K225" s="12" t="n"/>
      <c r="L225" s="13">
        <f>OR(E225="Pedido",E225="Modificación",E225="Anulación")</f>
        <v/>
      </c>
      <c r="M225" s="13">
        <f>AND(L225,F225="Sin intervención")</f>
        <v/>
      </c>
      <c r="N225" s="13">
        <f>AND(L225,OR(F225="Revisado y grabado",F225="En espera",F225="No grabado"))</f>
        <v/>
      </c>
      <c r="O225" s="13">
        <f>AND(L225,OR(F225="Sin intervención",F225="Revisado y grabado"))</f>
        <v/>
      </c>
      <c r="P225" s="13">
        <f>AND(O225,ISNUMBER(A225),ISNUMBER(H225),N(H225)&gt;=N(A225))</f>
        <v/>
      </c>
      <c r="Q225" s="13">
        <f>AND(O225,J225="Sí")</f>
        <v/>
      </c>
      <c r="R225" s="13">
        <f>AND(S225,OR(E225="",AND(L225,F225="")))</f>
        <v/>
      </c>
      <c r="S225" s="13">
        <f>COUNTA(A225:K225)&gt;0</f>
        <v/>
      </c>
    </row>
    <row r="226">
      <c r="A226" s="11" t="n"/>
      <c r="B226" s="12" t="n"/>
      <c r="C226" s="12" t="n"/>
      <c r="D226" s="12" t="n"/>
      <c r="E226" s="12" t="n"/>
      <c r="F226" s="12" t="n"/>
      <c r="G226" s="12" t="n"/>
      <c r="H226" s="11" t="n"/>
      <c r="I226" s="12" t="n"/>
      <c r="J226" s="12" t="n"/>
      <c r="K226" s="12" t="n"/>
      <c r="L226" s="13">
        <f>OR(E226="Pedido",E226="Modificación",E226="Anulación")</f>
        <v/>
      </c>
      <c r="M226" s="13">
        <f>AND(L226,F226="Sin intervención")</f>
        <v/>
      </c>
      <c r="N226" s="13">
        <f>AND(L226,OR(F226="Revisado y grabado",F226="En espera",F226="No grabado"))</f>
        <v/>
      </c>
      <c r="O226" s="13">
        <f>AND(L226,OR(F226="Sin intervención",F226="Revisado y grabado"))</f>
        <v/>
      </c>
      <c r="P226" s="13">
        <f>AND(O226,ISNUMBER(A226),ISNUMBER(H226),N(H226)&gt;=N(A226))</f>
        <v/>
      </c>
      <c r="Q226" s="13">
        <f>AND(O226,J226="Sí")</f>
        <v/>
      </c>
      <c r="R226" s="13">
        <f>AND(S226,OR(E226="",AND(L226,F226="")))</f>
        <v/>
      </c>
      <c r="S226" s="13">
        <f>COUNTA(A226:K226)&gt;0</f>
        <v/>
      </c>
    </row>
    <row r="227">
      <c r="A227" s="11" t="n"/>
      <c r="B227" s="12" t="n"/>
      <c r="C227" s="12" t="n"/>
      <c r="D227" s="12" t="n"/>
      <c r="E227" s="12" t="n"/>
      <c r="F227" s="12" t="n"/>
      <c r="G227" s="12" t="n"/>
      <c r="H227" s="11" t="n"/>
      <c r="I227" s="12" t="n"/>
      <c r="J227" s="12" t="n"/>
      <c r="K227" s="12" t="n"/>
      <c r="L227" s="13">
        <f>OR(E227="Pedido",E227="Modificación",E227="Anulación")</f>
        <v/>
      </c>
      <c r="M227" s="13">
        <f>AND(L227,F227="Sin intervención")</f>
        <v/>
      </c>
      <c r="N227" s="13">
        <f>AND(L227,OR(F227="Revisado y grabado",F227="En espera",F227="No grabado"))</f>
        <v/>
      </c>
      <c r="O227" s="13">
        <f>AND(L227,OR(F227="Sin intervención",F227="Revisado y grabado"))</f>
        <v/>
      </c>
      <c r="P227" s="13">
        <f>AND(O227,ISNUMBER(A227),ISNUMBER(H227),N(H227)&gt;=N(A227))</f>
        <v/>
      </c>
      <c r="Q227" s="13">
        <f>AND(O227,J227="Sí")</f>
        <v/>
      </c>
      <c r="R227" s="13">
        <f>AND(S227,OR(E227="",AND(L227,F227="")))</f>
        <v/>
      </c>
      <c r="S227" s="13">
        <f>COUNTA(A227:K227)&gt;0</f>
        <v/>
      </c>
    </row>
    <row r="228">
      <c r="A228" s="11" t="n"/>
      <c r="B228" s="12" t="n"/>
      <c r="C228" s="12" t="n"/>
      <c r="D228" s="12" t="n"/>
      <c r="E228" s="12" t="n"/>
      <c r="F228" s="12" t="n"/>
      <c r="G228" s="12" t="n"/>
      <c r="H228" s="11" t="n"/>
      <c r="I228" s="12" t="n"/>
      <c r="J228" s="12" t="n"/>
      <c r="K228" s="12" t="n"/>
      <c r="L228" s="13">
        <f>OR(E228="Pedido",E228="Modificación",E228="Anulación")</f>
        <v/>
      </c>
      <c r="M228" s="13">
        <f>AND(L228,F228="Sin intervención")</f>
        <v/>
      </c>
      <c r="N228" s="13">
        <f>AND(L228,OR(F228="Revisado y grabado",F228="En espera",F228="No grabado"))</f>
        <v/>
      </c>
      <c r="O228" s="13">
        <f>AND(L228,OR(F228="Sin intervención",F228="Revisado y grabado"))</f>
        <v/>
      </c>
      <c r="P228" s="13">
        <f>AND(O228,ISNUMBER(A228),ISNUMBER(H228),N(H228)&gt;=N(A228))</f>
        <v/>
      </c>
      <c r="Q228" s="13">
        <f>AND(O228,J228="Sí")</f>
        <v/>
      </c>
      <c r="R228" s="13">
        <f>AND(S228,OR(E228="",AND(L228,F228="")))</f>
        <v/>
      </c>
      <c r="S228" s="13">
        <f>COUNTA(A228:K228)&gt;0</f>
        <v/>
      </c>
    </row>
    <row r="229">
      <c r="A229" s="11" t="n"/>
      <c r="B229" s="12" t="n"/>
      <c r="C229" s="12" t="n"/>
      <c r="D229" s="12" t="n"/>
      <c r="E229" s="12" t="n"/>
      <c r="F229" s="12" t="n"/>
      <c r="G229" s="12" t="n"/>
      <c r="H229" s="11" t="n"/>
      <c r="I229" s="12" t="n"/>
      <c r="J229" s="12" t="n"/>
      <c r="K229" s="12" t="n"/>
      <c r="L229" s="13">
        <f>OR(E229="Pedido",E229="Modificación",E229="Anulación")</f>
        <v/>
      </c>
      <c r="M229" s="13">
        <f>AND(L229,F229="Sin intervención")</f>
        <v/>
      </c>
      <c r="N229" s="13">
        <f>AND(L229,OR(F229="Revisado y grabado",F229="En espera",F229="No grabado"))</f>
        <v/>
      </c>
      <c r="O229" s="13">
        <f>AND(L229,OR(F229="Sin intervención",F229="Revisado y grabado"))</f>
        <v/>
      </c>
      <c r="P229" s="13">
        <f>AND(O229,ISNUMBER(A229),ISNUMBER(H229),N(H229)&gt;=N(A229))</f>
        <v/>
      </c>
      <c r="Q229" s="13">
        <f>AND(O229,J229="Sí")</f>
        <v/>
      </c>
      <c r="R229" s="13">
        <f>AND(S229,OR(E229="",AND(L229,F229="")))</f>
        <v/>
      </c>
      <c r="S229" s="13">
        <f>COUNTA(A229:K229)&gt;0</f>
        <v/>
      </c>
    </row>
    <row r="230">
      <c r="A230" s="11" t="n"/>
      <c r="B230" s="12" t="n"/>
      <c r="C230" s="12" t="n"/>
      <c r="D230" s="12" t="n"/>
      <c r="E230" s="12" t="n"/>
      <c r="F230" s="12" t="n"/>
      <c r="G230" s="12" t="n"/>
      <c r="H230" s="11" t="n"/>
      <c r="I230" s="12" t="n"/>
      <c r="J230" s="12" t="n"/>
      <c r="K230" s="12" t="n"/>
      <c r="L230" s="13">
        <f>OR(E230="Pedido",E230="Modificación",E230="Anulación")</f>
        <v/>
      </c>
      <c r="M230" s="13">
        <f>AND(L230,F230="Sin intervención")</f>
        <v/>
      </c>
      <c r="N230" s="13">
        <f>AND(L230,OR(F230="Revisado y grabado",F230="En espera",F230="No grabado"))</f>
        <v/>
      </c>
      <c r="O230" s="13">
        <f>AND(L230,OR(F230="Sin intervención",F230="Revisado y grabado"))</f>
        <v/>
      </c>
      <c r="P230" s="13">
        <f>AND(O230,ISNUMBER(A230),ISNUMBER(H230),N(H230)&gt;=N(A230))</f>
        <v/>
      </c>
      <c r="Q230" s="13">
        <f>AND(O230,J230="Sí")</f>
        <v/>
      </c>
      <c r="R230" s="13">
        <f>AND(S230,OR(E230="",AND(L230,F230="")))</f>
        <v/>
      </c>
      <c r="S230" s="13">
        <f>COUNTA(A230:K230)&gt;0</f>
        <v/>
      </c>
    </row>
    <row r="231">
      <c r="A231" s="11" t="n"/>
      <c r="B231" s="12" t="n"/>
      <c r="C231" s="12" t="n"/>
      <c r="D231" s="12" t="n"/>
      <c r="E231" s="12" t="n"/>
      <c r="F231" s="12" t="n"/>
      <c r="G231" s="12" t="n"/>
      <c r="H231" s="11" t="n"/>
      <c r="I231" s="12" t="n"/>
      <c r="J231" s="12" t="n"/>
      <c r="K231" s="12" t="n"/>
      <c r="L231" s="13">
        <f>OR(E231="Pedido",E231="Modificación",E231="Anulación")</f>
        <v/>
      </c>
      <c r="M231" s="13">
        <f>AND(L231,F231="Sin intervención")</f>
        <v/>
      </c>
      <c r="N231" s="13">
        <f>AND(L231,OR(F231="Revisado y grabado",F231="En espera",F231="No grabado"))</f>
        <v/>
      </c>
      <c r="O231" s="13">
        <f>AND(L231,OR(F231="Sin intervención",F231="Revisado y grabado"))</f>
        <v/>
      </c>
      <c r="P231" s="13">
        <f>AND(O231,ISNUMBER(A231),ISNUMBER(H231),N(H231)&gt;=N(A231))</f>
        <v/>
      </c>
      <c r="Q231" s="13">
        <f>AND(O231,J231="Sí")</f>
        <v/>
      </c>
      <c r="R231" s="13">
        <f>AND(S231,OR(E231="",AND(L231,F231="")))</f>
        <v/>
      </c>
      <c r="S231" s="13">
        <f>COUNTA(A231:K231)&gt;0</f>
        <v/>
      </c>
    </row>
    <row r="232">
      <c r="A232" s="11" t="n"/>
      <c r="B232" s="12" t="n"/>
      <c r="C232" s="12" t="n"/>
      <c r="D232" s="12" t="n"/>
      <c r="E232" s="12" t="n"/>
      <c r="F232" s="12" t="n"/>
      <c r="G232" s="12" t="n"/>
      <c r="H232" s="11" t="n"/>
      <c r="I232" s="12" t="n"/>
      <c r="J232" s="12" t="n"/>
      <c r="K232" s="12" t="n"/>
      <c r="L232" s="13">
        <f>OR(E232="Pedido",E232="Modificación",E232="Anulación")</f>
        <v/>
      </c>
      <c r="M232" s="13">
        <f>AND(L232,F232="Sin intervención")</f>
        <v/>
      </c>
      <c r="N232" s="13">
        <f>AND(L232,OR(F232="Revisado y grabado",F232="En espera",F232="No grabado"))</f>
        <v/>
      </c>
      <c r="O232" s="13">
        <f>AND(L232,OR(F232="Sin intervención",F232="Revisado y grabado"))</f>
        <v/>
      </c>
      <c r="P232" s="13">
        <f>AND(O232,ISNUMBER(A232),ISNUMBER(H232),N(H232)&gt;=N(A232))</f>
        <v/>
      </c>
      <c r="Q232" s="13">
        <f>AND(O232,J232="Sí")</f>
        <v/>
      </c>
      <c r="R232" s="13">
        <f>AND(S232,OR(E232="",AND(L232,F232="")))</f>
        <v/>
      </c>
      <c r="S232" s="13">
        <f>COUNTA(A232:K232)&gt;0</f>
        <v/>
      </c>
    </row>
    <row r="233">
      <c r="A233" s="11" t="n"/>
      <c r="B233" s="12" t="n"/>
      <c r="C233" s="12" t="n"/>
      <c r="D233" s="12" t="n"/>
      <c r="E233" s="12" t="n"/>
      <c r="F233" s="12" t="n"/>
      <c r="G233" s="12" t="n"/>
      <c r="H233" s="11" t="n"/>
      <c r="I233" s="12" t="n"/>
      <c r="J233" s="12" t="n"/>
      <c r="K233" s="12" t="n"/>
      <c r="L233" s="13">
        <f>OR(E233="Pedido",E233="Modificación",E233="Anulación")</f>
        <v/>
      </c>
      <c r="M233" s="13">
        <f>AND(L233,F233="Sin intervención")</f>
        <v/>
      </c>
      <c r="N233" s="13">
        <f>AND(L233,OR(F233="Revisado y grabado",F233="En espera",F233="No grabado"))</f>
        <v/>
      </c>
      <c r="O233" s="13">
        <f>AND(L233,OR(F233="Sin intervención",F233="Revisado y grabado"))</f>
        <v/>
      </c>
      <c r="P233" s="13">
        <f>AND(O233,ISNUMBER(A233),ISNUMBER(H233),N(H233)&gt;=N(A233))</f>
        <v/>
      </c>
      <c r="Q233" s="13">
        <f>AND(O233,J233="Sí")</f>
        <v/>
      </c>
      <c r="R233" s="13">
        <f>AND(S233,OR(E233="",AND(L233,F233="")))</f>
        <v/>
      </c>
      <c r="S233" s="13">
        <f>COUNTA(A233:K233)&gt;0</f>
        <v/>
      </c>
    </row>
    <row r="234">
      <c r="A234" s="11" t="n"/>
      <c r="B234" s="12" t="n"/>
      <c r="C234" s="12" t="n"/>
      <c r="D234" s="12" t="n"/>
      <c r="E234" s="12" t="n"/>
      <c r="F234" s="12" t="n"/>
      <c r="G234" s="12" t="n"/>
      <c r="H234" s="11" t="n"/>
      <c r="I234" s="12" t="n"/>
      <c r="J234" s="12" t="n"/>
      <c r="K234" s="12" t="n"/>
      <c r="L234" s="13">
        <f>OR(E234="Pedido",E234="Modificación",E234="Anulación")</f>
        <v/>
      </c>
      <c r="M234" s="13">
        <f>AND(L234,F234="Sin intervención")</f>
        <v/>
      </c>
      <c r="N234" s="13">
        <f>AND(L234,OR(F234="Revisado y grabado",F234="En espera",F234="No grabado"))</f>
        <v/>
      </c>
      <c r="O234" s="13">
        <f>AND(L234,OR(F234="Sin intervención",F234="Revisado y grabado"))</f>
        <v/>
      </c>
      <c r="P234" s="13">
        <f>AND(O234,ISNUMBER(A234),ISNUMBER(H234),N(H234)&gt;=N(A234))</f>
        <v/>
      </c>
      <c r="Q234" s="13">
        <f>AND(O234,J234="Sí")</f>
        <v/>
      </c>
      <c r="R234" s="13">
        <f>AND(S234,OR(E234="",AND(L234,F234="")))</f>
        <v/>
      </c>
      <c r="S234" s="13">
        <f>COUNTA(A234:K234)&gt;0</f>
        <v/>
      </c>
    </row>
    <row r="235">
      <c r="A235" s="11" t="n"/>
      <c r="B235" s="12" t="n"/>
      <c r="C235" s="12" t="n"/>
      <c r="D235" s="12" t="n"/>
      <c r="E235" s="12" t="n"/>
      <c r="F235" s="12" t="n"/>
      <c r="G235" s="12" t="n"/>
      <c r="H235" s="11" t="n"/>
      <c r="I235" s="12" t="n"/>
      <c r="J235" s="12" t="n"/>
      <c r="K235" s="12" t="n"/>
      <c r="L235" s="13">
        <f>OR(E235="Pedido",E235="Modificación",E235="Anulación")</f>
        <v/>
      </c>
      <c r="M235" s="13">
        <f>AND(L235,F235="Sin intervención")</f>
        <v/>
      </c>
      <c r="N235" s="13">
        <f>AND(L235,OR(F235="Revisado y grabado",F235="En espera",F235="No grabado"))</f>
        <v/>
      </c>
      <c r="O235" s="13">
        <f>AND(L235,OR(F235="Sin intervención",F235="Revisado y grabado"))</f>
        <v/>
      </c>
      <c r="P235" s="13">
        <f>AND(O235,ISNUMBER(A235),ISNUMBER(H235),N(H235)&gt;=N(A235))</f>
        <v/>
      </c>
      <c r="Q235" s="13">
        <f>AND(O235,J235="Sí")</f>
        <v/>
      </c>
      <c r="R235" s="13">
        <f>AND(S235,OR(E235="",AND(L235,F235="")))</f>
        <v/>
      </c>
      <c r="S235" s="13">
        <f>COUNTA(A235:K235)&gt;0</f>
        <v/>
      </c>
    </row>
    <row r="236">
      <c r="A236" s="11" t="n"/>
      <c r="B236" s="12" t="n"/>
      <c r="C236" s="12" t="n"/>
      <c r="D236" s="12" t="n"/>
      <c r="E236" s="12" t="n"/>
      <c r="F236" s="12" t="n"/>
      <c r="G236" s="12" t="n"/>
      <c r="H236" s="11" t="n"/>
      <c r="I236" s="12" t="n"/>
      <c r="J236" s="12" t="n"/>
      <c r="K236" s="12" t="n"/>
      <c r="L236" s="13">
        <f>OR(E236="Pedido",E236="Modificación",E236="Anulación")</f>
        <v/>
      </c>
      <c r="M236" s="13">
        <f>AND(L236,F236="Sin intervención")</f>
        <v/>
      </c>
      <c r="N236" s="13">
        <f>AND(L236,OR(F236="Revisado y grabado",F236="En espera",F236="No grabado"))</f>
        <v/>
      </c>
      <c r="O236" s="13">
        <f>AND(L236,OR(F236="Sin intervención",F236="Revisado y grabado"))</f>
        <v/>
      </c>
      <c r="P236" s="13">
        <f>AND(O236,ISNUMBER(A236),ISNUMBER(H236),N(H236)&gt;=N(A236))</f>
        <v/>
      </c>
      <c r="Q236" s="13">
        <f>AND(O236,J236="Sí")</f>
        <v/>
      </c>
      <c r="R236" s="13">
        <f>AND(S236,OR(E236="",AND(L236,F236="")))</f>
        <v/>
      </c>
      <c r="S236" s="13">
        <f>COUNTA(A236:K236)&gt;0</f>
        <v/>
      </c>
    </row>
    <row r="237">
      <c r="A237" s="11" t="n"/>
      <c r="B237" s="12" t="n"/>
      <c r="C237" s="12" t="n"/>
      <c r="D237" s="12" t="n"/>
      <c r="E237" s="12" t="n"/>
      <c r="F237" s="12" t="n"/>
      <c r="G237" s="12" t="n"/>
      <c r="H237" s="11" t="n"/>
      <c r="I237" s="12" t="n"/>
      <c r="J237" s="12" t="n"/>
      <c r="K237" s="12" t="n"/>
      <c r="L237" s="13">
        <f>OR(E237="Pedido",E237="Modificación",E237="Anulación")</f>
        <v/>
      </c>
      <c r="M237" s="13">
        <f>AND(L237,F237="Sin intervención")</f>
        <v/>
      </c>
      <c r="N237" s="13">
        <f>AND(L237,OR(F237="Revisado y grabado",F237="En espera",F237="No grabado"))</f>
        <v/>
      </c>
      <c r="O237" s="13">
        <f>AND(L237,OR(F237="Sin intervención",F237="Revisado y grabado"))</f>
        <v/>
      </c>
      <c r="P237" s="13">
        <f>AND(O237,ISNUMBER(A237),ISNUMBER(H237),N(H237)&gt;=N(A237))</f>
        <v/>
      </c>
      <c r="Q237" s="13">
        <f>AND(O237,J237="Sí")</f>
        <v/>
      </c>
      <c r="R237" s="13">
        <f>AND(S237,OR(E237="",AND(L237,F237="")))</f>
        <v/>
      </c>
      <c r="S237" s="13">
        <f>COUNTA(A237:K237)&gt;0</f>
        <v/>
      </c>
    </row>
    <row r="238">
      <c r="A238" s="11" t="n"/>
      <c r="B238" s="12" t="n"/>
      <c r="C238" s="12" t="n"/>
      <c r="D238" s="12" t="n"/>
      <c r="E238" s="12" t="n"/>
      <c r="F238" s="12" t="n"/>
      <c r="G238" s="12" t="n"/>
      <c r="H238" s="11" t="n"/>
      <c r="I238" s="12" t="n"/>
      <c r="J238" s="12" t="n"/>
      <c r="K238" s="12" t="n"/>
      <c r="L238" s="13">
        <f>OR(E238="Pedido",E238="Modificación",E238="Anulación")</f>
        <v/>
      </c>
      <c r="M238" s="13">
        <f>AND(L238,F238="Sin intervención")</f>
        <v/>
      </c>
      <c r="N238" s="13">
        <f>AND(L238,OR(F238="Revisado y grabado",F238="En espera",F238="No grabado"))</f>
        <v/>
      </c>
      <c r="O238" s="13">
        <f>AND(L238,OR(F238="Sin intervención",F238="Revisado y grabado"))</f>
        <v/>
      </c>
      <c r="P238" s="13">
        <f>AND(O238,ISNUMBER(A238),ISNUMBER(H238),N(H238)&gt;=N(A238))</f>
        <v/>
      </c>
      <c r="Q238" s="13">
        <f>AND(O238,J238="Sí")</f>
        <v/>
      </c>
      <c r="R238" s="13">
        <f>AND(S238,OR(E238="",AND(L238,F238="")))</f>
        <v/>
      </c>
      <c r="S238" s="13">
        <f>COUNTA(A238:K238)&gt;0</f>
        <v/>
      </c>
    </row>
    <row r="239">
      <c r="A239" s="11" t="n"/>
      <c r="B239" s="12" t="n"/>
      <c r="C239" s="12" t="n"/>
      <c r="D239" s="12" t="n"/>
      <c r="E239" s="12" t="n"/>
      <c r="F239" s="12" t="n"/>
      <c r="G239" s="12" t="n"/>
      <c r="H239" s="11" t="n"/>
      <c r="I239" s="12" t="n"/>
      <c r="J239" s="12" t="n"/>
      <c r="K239" s="12" t="n"/>
      <c r="L239" s="13">
        <f>OR(E239="Pedido",E239="Modificación",E239="Anulación")</f>
        <v/>
      </c>
      <c r="M239" s="13">
        <f>AND(L239,F239="Sin intervención")</f>
        <v/>
      </c>
      <c r="N239" s="13">
        <f>AND(L239,OR(F239="Revisado y grabado",F239="En espera",F239="No grabado"))</f>
        <v/>
      </c>
      <c r="O239" s="13">
        <f>AND(L239,OR(F239="Sin intervención",F239="Revisado y grabado"))</f>
        <v/>
      </c>
      <c r="P239" s="13">
        <f>AND(O239,ISNUMBER(A239),ISNUMBER(H239),N(H239)&gt;=N(A239))</f>
        <v/>
      </c>
      <c r="Q239" s="13">
        <f>AND(O239,J239="Sí")</f>
        <v/>
      </c>
      <c r="R239" s="13">
        <f>AND(S239,OR(E239="",AND(L239,F239="")))</f>
        <v/>
      </c>
      <c r="S239" s="13">
        <f>COUNTA(A239:K239)&gt;0</f>
        <v/>
      </c>
    </row>
    <row r="240">
      <c r="A240" s="11" t="n"/>
      <c r="B240" s="12" t="n"/>
      <c r="C240" s="12" t="n"/>
      <c r="D240" s="12" t="n"/>
      <c r="E240" s="12" t="n"/>
      <c r="F240" s="12" t="n"/>
      <c r="G240" s="12" t="n"/>
      <c r="H240" s="11" t="n"/>
      <c r="I240" s="12" t="n"/>
      <c r="J240" s="12" t="n"/>
      <c r="K240" s="12" t="n"/>
      <c r="L240" s="13">
        <f>OR(E240="Pedido",E240="Modificación",E240="Anulación")</f>
        <v/>
      </c>
      <c r="M240" s="13">
        <f>AND(L240,F240="Sin intervención")</f>
        <v/>
      </c>
      <c r="N240" s="13">
        <f>AND(L240,OR(F240="Revisado y grabado",F240="En espera",F240="No grabado"))</f>
        <v/>
      </c>
      <c r="O240" s="13">
        <f>AND(L240,OR(F240="Sin intervención",F240="Revisado y grabado"))</f>
        <v/>
      </c>
      <c r="P240" s="13">
        <f>AND(O240,ISNUMBER(A240),ISNUMBER(H240),N(H240)&gt;=N(A240))</f>
        <v/>
      </c>
      <c r="Q240" s="13">
        <f>AND(O240,J240="Sí")</f>
        <v/>
      </c>
      <c r="R240" s="13">
        <f>AND(S240,OR(E240="",AND(L240,F240="")))</f>
        <v/>
      </c>
      <c r="S240" s="13">
        <f>COUNTA(A240:K240)&gt;0</f>
        <v/>
      </c>
    </row>
    <row r="241">
      <c r="A241" s="11" t="n"/>
      <c r="B241" s="12" t="n"/>
      <c r="C241" s="12" t="n"/>
      <c r="D241" s="12" t="n"/>
      <c r="E241" s="12" t="n"/>
      <c r="F241" s="12" t="n"/>
      <c r="G241" s="12" t="n"/>
      <c r="H241" s="11" t="n"/>
      <c r="I241" s="12" t="n"/>
      <c r="J241" s="12" t="n"/>
      <c r="K241" s="12" t="n"/>
      <c r="L241" s="13">
        <f>OR(E241="Pedido",E241="Modificación",E241="Anulación")</f>
        <v/>
      </c>
      <c r="M241" s="13">
        <f>AND(L241,F241="Sin intervención")</f>
        <v/>
      </c>
      <c r="N241" s="13">
        <f>AND(L241,OR(F241="Revisado y grabado",F241="En espera",F241="No grabado"))</f>
        <v/>
      </c>
      <c r="O241" s="13">
        <f>AND(L241,OR(F241="Sin intervención",F241="Revisado y grabado"))</f>
        <v/>
      </c>
      <c r="P241" s="13">
        <f>AND(O241,ISNUMBER(A241),ISNUMBER(H241),N(H241)&gt;=N(A241))</f>
        <v/>
      </c>
      <c r="Q241" s="13">
        <f>AND(O241,J241="Sí")</f>
        <v/>
      </c>
      <c r="R241" s="13">
        <f>AND(S241,OR(E241="",AND(L241,F241="")))</f>
        <v/>
      </c>
      <c r="S241" s="13">
        <f>COUNTA(A241:K241)&gt;0</f>
        <v/>
      </c>
    </row>
    <row r="242">
      <c r="A242" s="11" t="n"/>
      <c r="B242" s="12" t="n"/>
      <c r="C242" s="12" t="n"/>
      <c r="D242" s="12" t="n"/>
      <c r="E242" s="12" t="n"/>
      <c r="F242" s="12" t="n"/>
      <c r="G242" s="12" t="n"/>
      <c r="H242" s="11" t="n"/>
      <c r="I242" s="12" t="n"/>
      <c r="J242" s="12" t="n"/>
      <c r="K242" s="12" t="n"/>
      <c r="L242" s="13">
        <f>OR(E242="Pedido",E242="Modificación",E242="Anulación")</f>
        <v/>
      </c>
      <c r="M242" s="13">
        <f>AND(L242,F242="Sin intervención")</f>
        <v/>
      </c>
      <c r="N242" s="13">
        <f>AND(L242,OR(F242="Revisado y grabado",F242="En espera",F242="No grabado"))</f>
        <v/>
      </c>
      <c r="O242" s="13">
        <f>AND(L242,OR(F242="Sin intervención",F242="Revisado y grabado"))</f>
        <v/>
      </c>
      <c r="P242" s="13">
        <f>AND(O242,ISNUMBER(A242),ISNUMBER(H242),N(H242)&gt;=N(A242))</f>
        <v/>
      </c>
      <c r="Q242" s="13">
        <f>AND(O242,J242="Sí")</f>
        <v/>
      </c>
      <c r="R242" s="13">
        <f>AND(S242,OR(E242="",AND(L242,F242="")))</f>
        <v/>
      </c>
      <c r="S242" s="13">
        <f>COUNTA(A242:K242)&gt;0</f>
        <v/>
      </c>
    </row>
    <row r="243">
      <c r="A243" s="11" t="n"/>
      <c r="B243" s="12" t="n"/>
      <c r="C243" s="12" t="n"/>
      <c r="D243" s="12" t="n"/>
      <c r="E243" s="12" t="n"/>
      <c r="F243" s="12" t="n"/>
      <c r="G243" s="12" t="n"/>
      <c r="H243" s="11" t="n"/>
      <c r="I243" s="12" t="n"/>
      <c r="J243" s="12" t="n"/>
      <c r="K243" s="12" t="n"/>
      <c r="L243" s="13">
        <f>OR(E243="Pedido",E243="Modificación",E243="Anulación")</f>
        <v/>
      </c>
      <c r="M243" s="13">
        <f>AND(L243,F243="Sin intervención")</f>
        <v/>
      </c>
      <c r="N243" s="13">
        <f>AND(L243,OR(F243="Revisado y grabado",F243="En espera",F243="No grabado"))</f>
        <v/>
      </c>
      <c r="O243" s="13">
        <f>AND(L243,OR(F243="Sin intervención",F243="Revisado y grabado"))</f>
        <v/>
      </c>
      <c r="P243" s="13">
        <f>AND(O243,ISNUMBER(A243),ISNUMBER(H243),N(H243)&gt;=N(A243))</f>
        <v/>
      </c>
      <c r="Q243" s="13">
        <f>AND(O243,J243="Sí")</f>
        <v/>
      </c>
      <c r="R243" s="13">
        <f>AND(S243,OR(E243="",AND(L243,F243="")))</f>
        <v/>
      </c>
      <c r="S243" s="13">
        <f>COUNTA(A243:K243)&gt;0</f>
        <v/>
      </c>
    </row>
    <row r="244">
      <c r="A244" s="11" t="n"/>
      <c r="B244" s="12" t="n"/>
      <c r="C244" s="12" t="n"/>
      <c r="D244" s="12" t="n"/>
      <c r="E244" s="12" t="n"/>
      <c r="F244" s="12" t="n"/>
      <c r="G244" s="12" t="n"/>
      <c r="H244" s="11" t="n"/>
      <c r="I244" s="12" t="n"/>
      <c r="J244" s="12" t="n"/>
      <c r="K244" s="12" t="n"/>
      <c r="L244" s="13">
        <f>OR(E244="Pedido",E244="Modificación",E244="Anulación")</f>
        <v/>
      </c>
      <c r="M244" s="13">
        <f>AND(L244,F244="Sin intervención")</f>
        <v/>
      </c>
      <c r="N244" s="13">
        <f>AND(L244,OR(F244="Revisado y grabado",F244="En espera",F244="No grabado"))</f>
        <v/>
      </c>
      <c r="O244" s="13">
        <f>AND(L244,OR(F244="Sin intervención",F244="Revisado y grabado"))</f>
        <v/>
      </c>
      <c r="P244" s="13">
        <f>AND(O244,ISNUMBER(A244),ISNUMBER(H244),N(H244)&gt;=N(A244))</f>
        <v/>
      </c>
      <c r="Q244" s="13">
        <f>AND(O244,J244="Sí")</f>
        <v/>
      </c>
      <c r="R244" s="13">
        <f>AND(S244,OR(E244="",AND(L244,F244="")))</f>
        <v/>
      </c>
      <c r="S244" s="13">
        <f>COUNTA(A244:K244)&gt;0</f>
        <v/>
      </c>
    </row>
    <row r="245">
      <c r="A245" s="11" t="n"/>
      <c r="B245" s="12" t="n"/>
      <c r="C245" s="12" t="n"/>
      <c r="D245" s="12" t="n"/>
      <c r="E245" s="12" t="n"/>
      <c r="F245" s="12" t="n"/>
      <c r="G245" s="12" t="n"/>
      <c r="H245" s="11" t="n"/>
      <c r="I245" s="12" t="n"/>
      <c r="J245" s="12" t="n"/>
      <c r="K245" s="12" t="n"/>
      <c r="L245" s="13">
        <f>OR(E245="Pedido",E245="Modificación",E245="Anulación")</f>
        <v/>
      </c>
      <c r="M245" s="13">
        <f>AND(L245,F245="Sin intervención")</f>
        <v/>
      </c>
      <c r="N245" s="13">
        <f>AND(L245,OR(F245="Revisado y grabado",F245="En espera",F245="No grabado"))</f>
        <v/>
      </c>
      <c r="O245" s="13">
        <f>AND(L245,OR(F245="Sin intervención",F245="Revisado y grabado"))</f>
        <v/>
      </c>
      <c r="P245" s="13">
        <f>AND(O245,ISNUMBER(A245),ISNUMBER(H245),N(H245)&gt;=N(A245))</f>
        <v/>
      </c>
      <c r="Q245" s="13">
        <f>AND(O245,J245="Sí")</f>
        <v/>
      </c>
      <c r="R245" s="13">
        <f>AND(S245,OR(E245="",AND(L245,F245="")))</f>
        <v/>
      </c>
      <c r="S245" s="13">
        <f>COUNTA(A245:K245)&gt;0</f>
        <v/>
      </c>
    </row>
    <row r="246">
      <c r="A246" s="11" t="n"/>
      <c r="B246" s="12" t="n"/>
      <c r="C246" s="12" t="n"/>
      <c r="D246" s="12" t="n"/>
      <c r="E246" s="12" t="n"/>
      <c r="F246" s="12" t="n"/>
      <c r="G246" s="12" t="n"/>
      <c r="H246" s="11" t="n"/>
      <c r="I246" s="12" t="n"/>
      <c r="J246" s="12" t="n"/>
      <c r="K246" s="12" t="n"/>
      <c r="L246" s="13">
        <f>OR(E246="Pedido",E246="Modificación",E246="Anulación")</f>
        <v/>
      </c>
      <c r="M246" s="13">
        <f>AND(L246,F246="Sin intervención")</f>
        <v/>
      </c>
      <c r="N246" s="13">
        <f>AND(L246,OR(F246="Revisado y grabado",F246="En espera",F246="No grabado"))</f>
        <v/>
      </c>
      <c r="O246" s="13">
        <f>AND(L246,OR(F246="Sin intervención",F246="Revisado y grabado"))</f>
        <v/>
      </c>
      <c r="P246" s="13">
        <f>AND(O246,ISNUMBER(A246),ISNUMBER(H246),N(H246)&gt;=N(A246))</f>
        <v/>
      </c>
      <c r="Q246" s="13">
        <f>AND(O246,J246="Sí")</f>
        <v/>
      </c>
      <c r="R246" s="13">
        <f>AND(S246,OR(E246="",AND(L246,F246="")))</f>
        <v/>
      </c>
      <c r="S246" s="13">
        <f>COUNTA(A246:K246)&gt;0</f>
        <v/>
      </c>
    </row>
    <row r="247">
      <c r="A247" s="11" t="n"/>
      <c r="B247" s="12" t="n"/>
      <c r="C247" s="12" t="n"/>
      <c r="D247" s="12" t="n"/>
      <c r="E247" s="12" t="n"/>
      <c r="F247" s="12" t="n"/>
      <c r="G247" s="12" t="n"/>
      <c r="H247" s="11" t="n"/>
      <c r="I247" s="12" t="n"/>
      <c r="J247" s="12" t="n"/>
      <c r="K247" s="12" t="n"/>
      <c r="L247" s="13">
        <f>OR(E247="Pedido",E247="Modificación",E247="Anulación")</f>
        <v/>
      </c>
      <c r="M247" s="13">
        <f>AND(L247,F247="Sin intervención")</f>
        <v/>
      </c>
      <c r="N247" s="13">
        <f>AND(L247,OR(F247="Revisado y grabado",F247="En espera",F247="No grabado"))</f>
        <v/>
      </c>
      <c r="O247" s="13">
        <f>AND(L247,OR(F247="Sin intervención",F247="Revisado y grabado"))</f>
        <v/>
      </c>
      <c r="P247" s="13">
        <f>AND(O247,ISNUMBER(A247),ISNUMBER(H247),N(H247)&gt;=N(A247))</f>
        <v/>
      </c>
      <c r="Q247" s="13">
        <f>AND(O247,J247="Sí")</f>
        <v/>
      </c>
      <c r="R247" s="13">
        <f>AND(S247,OR(E247="",AND(L247,F247="")))</f>
        <v/>
      </c>
      <c r="S247" s="13">
        <f>COUNTA(A247:K247)&gt;0</f>
        <v/>
      </c>
    </row>
    <row r="248">
      <c r="A248" s="11" t="n"/>
      <c r="B248" s="12" t="n"/>
      <c r="C248" s="12" t="n"/>
      <c r="D248" s="12" t="n"/>
      <c r="E248" s="12" t="n"/>
      <c r="F248" s="12" t="n"/>
      <c r="G248" s="12" t="n"/>
      <c r="H248" s="11" t="n"/>
      <c r="I248" s="12" t="n"/>
      <c r="J248" s="12" t="n"/>
      <c r="K248" s="12" t="n"/>
      <c r="L248" s="13">
        <f>OR(E248="Pedido",E248="Modificación",E248="Anulación")</f>
        <v/>
      </c>
      <c r="M248" s="13">
        <f>AND(L248,F248="Sin intervención")</f>
        <v/>
      </c>
      <c r="N248" s="13">
        <f>AND(L248,OR(F248="Revisado y grabado",F248="En espera",F248="No grabado"))</f>
        <v/>
      </c>
      <c r="O248" s="13">
        <f>AND(L248,OR(F248="Sin intervención",F248="Revisado y grabado"))</f>
        <v/>
      </c>
      <c r="P248" s="13">
        <f>AND(O248,ISNUMBER(A248),ISNUMBER(H248),N(H248)&gt;=N(A248))</f>
        <v/>
      </c>
      <c r="Q248" s="13">
        <f>AND(O248,J248="Sí")</f>
        <v/>
      </c>
      <c r="R248" s="13">
        <f>AND(S248,OR(E248="",AND(L248,F248="")))</f>
        <v/>
      </c>
      <c r="S248" s="13">
        <f>COUNTA(A248:K248)&gt;0</f>
        <v/>
      </c>
    </row>
    <row r="249">
      <c r="A249" s="11" t="n"/>
      <c r="B249" s="12" t="n"/>
      <c r="C249" s="12" t="n"/>
      <c r="D249" s="12" t="n"/>
      <c r="E249" s="12" t="n"/>
      <c r="F249" s="12" t="n"/>
      <c r="G249" s="12" t="n"/>
      <c r="H249" s="11" t="n"/>
      <c r="I249" s="12" t="n"/>
      <c r="J249" s="12" t="n"/>
      <c r="K249" s="12" t="n"/>
      <c r="L249" s="13">
        <f>OR(E249="Pedido",E249="Modificación",E249="Anulación")</f>
        <v/>
      </c>
      <c r="M249" s="13">
        <f>AND(L249,F249="Sin intervención")</f>
        <v/>
      </c>
      <c r="N249" s="13">
        <f>AND(L249,OR(F249="Revisado y grabado",F249="En espera",F249="No grabado"))</f>
        <v/>
      </c>
      <c r="O249" s="13">
        <f>AND(L249,OR(F249="Sin intervención",F249="Revisado y grabado"))</f>
        <v/>
      </c>
      <c r="P249" s="13">
        <f>AND(O249,ISNUMBER(A249),ISNUMBER(H249),N(H249)&gt;=N(A249))</f>
        <v/>
      </c>
      <c r="Q249" s="13">
        <f>AND(O249,J249="Sí")</f>
        <v/>
      </c>
      <c r="R249" s="13">
        <f>AND(S249,OR(E249="",AND(L249,F249="")))</f>
        <v/>
      </c>
      <c r="S249" s="13">
        <f>COUNTA(A249:K249)&gt;0</f>
        <v/>
      </c>
    </row>
    <row r="250">
      <c r="A250" s="11" t="n"/>
      <c r="B250" s="12" t="n"/>
      <c r="C250" s="12" t="n"/>
      <c r="D250" s="12" t="n"/>
      <c r="E250" s="12" t="n"/>
      <c r="F250" s="12" t="n"/>
      <c r="G250" s="12" t="n"/>
      <c r="H250" s="11" t="n"/>
      <c r="I250" s="12" t="n"/>
      <c r="J250" s="12" t="n"/>
      <c r="K250" s="12" t="n"/>
      <c r="L250" s="13">
        <f>OR(E250="Pedido",E250="Modificación",E250="Anulación")</f>
        <v/>
      </c>
      <c r="M250" s="13">
        <f>AND(L250,F250="Sin intervención")</f>
        <v/>
      </c>
      <c r="N250" s="13">
        <f>AND(L250,OR(F250="Revisado y grabado",F250="En espera",F250="No grabado"))</f>
        <v/>
      </c>
      <c r="O250" s="13">
        <f>AND(L250,OR(F250="Sin intervención",F250="Revisado y grabado"))</f>
        <v/>
      </c>
      <c r="P250" s="13">
        <f>AND(O250,ISNUMBER(A250),ISNUMBER(H250),N(H250)&gt;=N(A250))</f>
        <v/>
      </c>
      <c r="Q250" s="13">
        <f>AND(O250,J250="Sí")</f>
        <v/>
      </c>
      <c r="R250" s="13">
        <f>AND(S250,OR(E250="",AND(L250,F250="")))</f>
        <v/>
      </c>
      <c r="S250" s="13">
        <f>COUNTA(A250:K250)&gt;0</f>
        <v/>
      </c>
    </row>
    <row r="251">
      <c r="A251" s="11" t="n"/>
      <c r="B251" s="12" t="n"/>
      <c r="C251" s="12" t="n"/>
      <c r="D251" s="12" t="n"/>
      <c r="E251" s="12" t="n"/>
      <c r="F251" s="12" t="n"/>
      <c r="G251" s="12" t="n"/>
      <c r="H251" s="11" t="n"/>
      <c r="I251" s="12" t="n"/>
      <c r="J251" s="12" t="n"/>
      <c r="K251" s="12" t="n"/>
      <c r="L251" s="13">
        <f>OR(E251="Pedido",E251="Modificación",E251="Anulación")</f>
        <v/>
      </c>
      <c r="M251" s="13">
        <f>AND(L251,F251="Sin intervención")</f>
        <v/>
      </c>
      <c r="N251" s="13">
        <f>AND(L251,OR(F251="Revisado y grabado",F251="En espera",F251="No grabado"))</f>
        <v/>
      </c>
      <c r="O251" s="13">
        <f>AND(L251,OR(F251="Sin intervención",F251="Revisado y grabado"))</f>
        <v/>
      </c>
      <c r="P251" s="13">
        <f>AND(O251,ISNUMBER(A251),ISNUMBER(H251),N(H251)&gt;=N(A251))</f>
        <v/>
      </c>
      <c r="Q251" s="13">
        <f>AND(O251,J251="Sí")</f>
        <v/>
      </c>
      <c r="R251" s="13">
        <f>AND(S251,OR(E251="",AND(L251,F251="")))</f>
        <v/>
      </c>
      <c r="S251" s="13">
        <f>COUNTA(A251:K251)&gt;0</f>
        <v/>
      </c>
    </row>
    <row r="252">
      <c r="A252" s="11" t="n"/>
      <c r="B252" s="12" t="n"/>
      <c r="C252" s="12" t="n"/>
      <c r="D252" s="12" t="n"/>
      <c r="E252" s="12" t="n"/>
      <c r="F252" s="12" t="n"/>
      <c r="G252" s="12" t="n"/>
      <c r="H252" s="11" t="n"/>
      <c r="I252" s="12" t="n"/>
      <c r="J252" s="12" t="n"/>
      <c r="K252" s="12" t="n"/>
      <c r="L252" s="13">
        <f>OR(E252="Pedido",E252="Modificación",E252="Anulación")</f>
        <v/>
      </c>
      <c r="M252" s="13">
        <f>AND(L252,F252="Sin intervención")</f>
        <v/>
      </c>
      <c r="N252" s="13">
        <f>AND(L252,OR(F252="Revisado y grabado",F252="En espera",F252="No grabado"))</f>
        <v/>
      </c>
      <c r="O252" s="13">
        <f>AND(L252,OR(F252="Sin intervención",F252="Revisado y grabado"))</f>
        <v/>
      </c>
      <c r="P252" s="13">
        <f>AND(O252,ISNUMBER(A252),ISNUMBER(H252),N(H252)&gt;=N(A252))</f>
        <v/>
      </c>
      <c r="Q252" s="13">
        <f>AND(O252,J252="Sí")</f>
        <v/>
      </c>
      <c r="R252" s="13">
        <f>AND(S252,OR(E252="",AND(L252,F252="")))</f>
        <v/>
      </c>
      <c r="S252" s="13">
        <f>COUNTA(A252:K252)&gt;0</f>
        <v/>
      </c>
    </row>
    <row r="253">
      <c r="A253" s="11" t="n"/>
      <c r="B253" s="12" t="n"/>
      <c r="C253" s="12" t="n"/>
      <c r="D253" s="12" t="n"/>
      <c r="E253" s="12" t="n"/>
      <c r="F253" s="12" t="n"/>
      <c r="G253" s="12" t="n"/>
      <c r="H253" s="11" t="n"/>
      <c r="I253" s="12" t="n"/>
      <c r="J253" s="12" t="n"/>
      <c r="K253" s="12" t="n"/>
      <c r="L253" s="13">
        <f>OR(E253="Pedido",E253="Modificación",E253="Anulación")</f>
        <v/>
      </c>
      <c r="M253" s="13">
        <f>AND(L253,F253="Sin intervención")</f>
        <v/>
      </c>
      <c r="N253" s="13">
        <f>AND(L253,OR(F253="Revisado y grabado",F253="En espera",F253="No grabado"))</f>
        <v/>
      </c>
      <c r="O253" s="13">
        <f>AND(L253,OR(F253="Sin intervención",F253="Revisado y grabado"))</f>
        <v/>
      </c>
      <c r="P253" s="13">
        <f>AND(O253,ISNUMBER(A253),ISNUMBER(H253),N(H253)&gt;=N(A253))</f>
        <v/>
      </c>
      <c r="Q253" s="13">
        <f>AND(O253,J253="Sí")</f>
        <v/>
      </c>
      <c r="R253" s="13">
        <f>AND(S253,OR(E253="",AND(L253,F253="")))</f>
        <v/>
      </c>
      <c r="S253" s="13">
        <f>COUNTA(A253:K253)&gt;0</f>
        <v/>
      </c>
    </row>
    <row r="254">
      <c r="A254" s="11" t="n"/>
      <c r="B254" s="12" t="n"/>
      <c r="C254" s="12" t="n"/>
      <c r="D254" s="12" t="n"/>
      <c r="E254" s="12" t="n"/>
      <c r="F254" s="12" t="n"/>
      <c r="G254" s="12" t="n"/>
      <c r="H254" s="11" t="n"/>
      <c r="I254" s="12" t="n"/>
      <c r="J254" s="12" t="n"/>
      <c r="K254" s="12" t="n"/>
      <c r="L254" s="13">
        <f>OR(E254="Pedido",E254="Modificación",E254="Anulación")</f>
        <v/>
      </c>
      <c r="M254" s="13">
        <f>AND(L254,F254="Sin intervención")</f>
        <v/>
      </c>
      <c r="N254" s="13">
        <f>AND(L254,OR(F254="Revisado y grabado",F254="En espera",F254="No grabado"))</f>
        <v/>
      </c>
      <c r="O254" s="13">
        <f>AND(L254,OR(F254="Sin intervención",F254="Revisado y grabado"))</f>
        <v/>
      </c>
      <c r="P254" s="13">
        <f>AND(O254,ISNUMBER(A254),ISNUMBER(H254),N(H254)&gt;=N(A254))</f>
        <v/>
      </c>
      <c r="Q254" s="13">
        <f>AND(O254,J254="Sí")</f>
        <v/>
      </c>
      <c r="R254" s="13">
        <f>AND(S254,OR(E254="",AND(L254,F254="")))</f>
        <v/>
      </c>
      <c r="S254" s="13">
        <f>COUNTA(A254:K254)&gt;0</f>
        <v/>
      </c>
    </row>
    <row r="255">
      <c r="A255" s="11" t="n"/>
      <c r="B255" s="12" t="n"/>
      <c r="C255" s="12" t="n"/>
      <c r="D255" s="12" t="n"/>
      <c r="E255" s="12" t="n"/>
      <c r="F255" s="12" t="n"/>
      <c r="G255" s="12" t="n"/>
      <c r="H255" s="11" t="n"/>
      <c r="I255" s="12" t="n"/>
      <c r="J255" s="12" t="n"/>
      <c r="K255" s="12" t="n"/>
      <c r="L255" s="13">
        <f>OR(E255="Pedido",E255="Modificación",E255="Anulación")</f>
        <v/>
      </c>
      <c r="M255" s="13">
        <f>AND(L255,F255="Sin intervención")</f>
        <v/>
      </c>
      <c r="N255" s="13">
        <f>AND(L255,OR(F255="Revisado y grabado",F255="En espera",F255="No grabado"))</f>
        <v/>
      </c>
      <c r="O255" s="13">
        <f>AND(L255,OR(F255="Sin intervención",F255="Revisado y grabado"))</f>
        <v/>
      </c>
      <c r="P255" s="13">
        <f>AND(O255,ISNUMBER(A255),ISNUMBER(H255),N(H255)&gt;=N(A255))</f>
        <v/>
      </c>
      <c r="Q255" s="13">
        <f>AND(O255,J255="Sí")</f>
        <v/>
      </c>
      <c r="R255" s="13">
        <f>AND(S255,OR(E255="",AND(L255,F255="")))</f>
        <v/>
      </c>
      <c r="S255" s="13">
        <f>COUNTA(A255:K255)&gt;0</f>
        <v/>
      </c>
    </row>
    <row r="256">
      <c r="A256" s="11" t="n"/>
      <c r="B256" s="12" t="n"/>
      <c r="C256" s="12" t="n"/>
      <c r="D256" s="12" t="n"/>
      <c r="E256" s="12" t="n"/>
      <c r="F256" s="12" t="n"/>
      <c r="G256" s="12" t="n"/>
      <c r="H256" s="11" t="n"/>
      <c r="I256" s="12" t="n"/>
      <c r="J256" s="12" t="n"/>
      <c r="K256" s="12" t="n"/>
      <c r="L256" s="13">
        <f>OR(E256="Pedido",E256="Modificación",E256="Anulación")</f>
        <v/>
      </c>
      <c r="M256" s="13">
        <f>AND(L256,F256="Sin intervención")</f>
        <v/>
      </c>
      <c r="N256" s="13">
        <f>AND(L256,OR(F256="Revisado y grabado",F256="En espera",F256="No grabado"))</f>
        <v/>
      </c>
      <c r="O256" s="13">
        <f>AND(L256,OR(F256="Sin intervención",F256="Revisado y grabado"))</f>
        <v/>
      </c>
      <c r="P256" s="13">
        <f>AND(O256,ISNUMBER(A256),ISNUMBER(H256),N(H256)&gt;=N(A256))</f>
        <v/>
      </c>
      <c r="Q256" s="13">
        <f>AND(O256,J256="Sí")</f>
        <v/>
      </c>
      <c r="R256" s="13">
        <f>AND(S256,OR(E256="",AND(L256,F256="")))</f>
        <v/>
      </c>
      <c r="S256" s="13">
        <f>COUNTA(A256:K256)&gt;0</f>
        <v/>
      </c>
    </row>
    <row r="257">
      <c r="A257" s="11" t="n"/>
      <c r="B257" s="12" t="n"/>
      <c r="C257" s="12" t="n"/>
      <c r="D257" s="12" t="n"/>
      <c r="E257" s="12" t="n"/>
      <c r="F257" s="12" t="n"/>
      <c r="G257" s="12" t="n"/>
      <c r="H257" s="11" t="n"/>
      <c r="I257" s="12" t="n"/>
      <c r="J257" s="12" t="n"/>
      <c r="K257" s="12" t="n"/>
      <c r="L257" s="13">
        <f>OR(E257="Pedido",E257="Modificación",E257="Anulación")</f>
        <v/>
      </c>
      <c r="M257" s="13">
        <f>AND(L257,F257="Sin intervención")</f>
        <v/>
      </c>
      <c r="N257" s="13">
        <f>AND(L257,OR(F257="Revisado y grabado",F257="En espera",F257="No grabado"))</f>
        <v/>
      </c>
      <c r="O257" s="13">
        <f>AND(L257,OR(F257="Sin intervención",F257="Revisado y grabado"))</f>
        <v/>
      </c>
      <c r="P257" s="13">
        <f>AND(O257,ISNUMBER(A257),ISNUMBER(H257),N(H257)&gt;=N(A257))</f>
        <v/>
      </c>
      <c r="Q257" s="13">
        <f>AND(O257,J257="Sí")</f>
        <v/>
      </c>
      <c r="R257" s="13">
        <f>AND(S257,OR(E257="",AND(L257,F257="")))</f>
        <v/>
      </c>
      <c r="S257" s="13">
        <f>COUNTA(A257:K257)&gt;0</f>
        <v/>
      </c>
    </row>
    <row r="258">
      <c r="A258" s="11" t="n"/>
      <c r="B258" s="12" t="n"/>
      <c r="C258" s="12" t="n"/>
      <c r="D258" s="12" t="n"/>
      <c r="E258" s="12" t="n"/>
      <c r="F258" s="12" t="n"/>
      <c r="G258" s="12" t="n"/>
      <c r="H258" s="11" t="n"/>
      <c r="I258" s="12" t="n"/>
      <c r="J258" s="12" t="n"/>
      <c r="K258" s="12" t="n"/>
      <c r="L258" s="13">
        <f>OR(E258="Pedido",E258="Modificación",E258="Anulación")</f>
        <v/>
      </c>
      <c r="M258" s="13">
        <f>AND(L258,F258="Sin intervención")</f>
        <v/>
      </c>
      <c r="N258" s="13">
        <f>AND(L258,OR(F258="Revisado y grabado",F258="En espera",F258="No grabado"))</f>
        <v/>
      </c>
      <c r="O258" s="13">
        <f>AND(L258,OR(F258="Sin intervención",F258="Revisado y grabado"))</f>
        <v/>
      </c>
      <c r="P258" s="13">
        <f>AND(O258,ISNUMBER(A258),ISNUMBER(H258),N(H258)&gt;=N(A258))</f>
        <v/>
      </c>
      <c r="Q258" s="13">
        <f>AND(O258,J258="Sí")</f>
        <v/>
      </c>
      <c r="R258" s="13">
        <f>AND(S258,OR(E258="",AND(L258,F258="")))</f>
        <v/>
      </c>
      <c r="S258" s="13">
        <f>COUNTA(A258:K258)&gt;0</f>
        <v/>
      </c>
    </row>
    <row r="259">
      <c r="A259" s="11" t="n"/>
      <c r="B259" s="12" t="n"/>
      <c r="C259" s="12" t="n"/>
      <c r="D259" s="12" t="n"/>
      <c r="E259" s="12" t="n"/>
      <c r="F259" s="12" t="n"/>
      <c r="G259" s="12" t="n"/>
      <c r="H259" s="11" t="n"/>
      <c r="I259" s="12" t="n"/>
      <c r="J259" s="12" t="n"/>
      <c r="K259" s="12" t="n"/>
      <c r="L259" s="13">
        <f>OR(E259="Pedido",E259="Modificación",E259="Anulación")</f>
        <v/>
      </c>
      <c r="M259" s="13">
        <f>AND(L259,F259="Sin intervención")</f>
        <v/>
      </c>
      <c r="N259" s="13">
        <f>AND(L259,OR(F259="Revisado y grabado",F259="En espera",F259="No grabado"))</f>
        <v/>
      </c>
      <c r="O259" s="13">
        <f>AND(L259,OR(F259="Sin intervención",F259="Revisado y grabado"))</f>
        <v/>
      </c>
      <c r="P259" s="13">
        <f>AND(O259,ISNUMBER(A259),ISNUMBER(H259),N(H259)&gt;=N(A259))</f>
        <v/>
      </c>
      <c r="Q259" s="13">
        <f>AND(O259,J259="Sí")</f>
        <v/>
      </c>
      <c r="R259" s="13">
        <f>AND(S259,OR(E259="",AND(L259,F259="")))</f>
        <v/>
      </c>
      <c r="S259" s="13">
        <f>COUNTA(A259:K259)&gt;0</f>
        <v/>
      </c>
    </row>
    <row r="260">
      <c r="A260" s="11" t="n"/>
      <c r="B260" s="12" t="n"/>
      <c r="C260" s="12" t="n"/>
      <c r="D260" s="12" t="n"/>
      <c r="E260" s="12" t="n"/>
      <c r="F260" s="12" t="n"/>
      <c r="G260" s="12" t="n"/>
      <c r="H260" s="11" t="n"/>
      <c r="I260" s="12" t="n"/>
      <c r="J260" s="12" t="n"/>
      <c r="K260" s="12" t="n"/>
      <c r="L260" s="13">
        <f>OR(E260="Pedido",E260="Modificación",E260="Anulación")</f>
        <v/>
      </c>
      <c r="M260" s="13">
        <f>AND(L260,F260="Sin intervención")</f>
        <v/>
      </c>
      <c r="N260" s="13">
        <f>AND(L260,OR(F260="Revisado y grabado",F260="En espera",F260="No grabado"))</f>
        <v/>
      </c>
      <c r="O260" s="13">
        <f>AND(L260,OR(F260="Sin intervención",F260="Revisado y grabado"))</f>
        <v/>
      </c>
      <c r="P260" s="13">
        <f>AND(O260,ISNUMBER(A260),ISNUMBER(H260),N(H260)&gt;=N(A260))</f>
        <v/>
      </c>
      <c r="Q260" s="13">
        <f>AND(O260,J260="Sí")</f>
        <v/>
      </c>
      <c r="R260" s="13">
        <f>AND(S260,OR(E260="",AND(L260,F260="")))</f>
        <v/>
      </c>
      <c r="S260" s="13">
        <f>COUNTA(A260:K260)&gt;0</f>
        <v/>
      </c>
    </row>
    <row r="261">
      <c r="A261" s="11" t="n"/>
      <c r="B261" s="12" t="n"/>
      <c r="C261" s="12" t="n"/>
      <c r="D261" s="12" t="n"/>
      <c r="E261" s="12" t="n"/>
      <c r="F261" s="12" t="n"/>
      <c r="G261" s="12" t="n"/>
      <c r="H261" s="11" t="n"/>
      <c r="I261" s="12" t="n"/>
      <c r="J261" s="12" t="n"/>
      <c r="K261" s="12" t="n"/>
      <c r="L261" s="13">
        <f>OR(E261="Pedido",E261="Modificación",E261="Anulación")</f>
        <v/>
      </c>
      <c r="M261" s="13">
        <f>AND(L261,F261="Sin intervención")</f>
        <v/>
      </c>
      <c r="N261" s="13">
        <f>AND(L261,OR(F261="Revisado y grabado",F261="En espera",F261="No grabado"))</f>
        <v/>
      </c>
      <c r="O261" s="13">
        <f>AND(L261,OR(F261="Sin intervención",F261="Revisado y grabado"))</f>
        <v/>
      </c>
      <c r="P261" s="13">
        <f>AND(O261,ISNUMBER(A261),ISNUMBER(H261),N(H261)&gt;=N(A261))</f>
        <v/>
      </c>
      <c r="Q261" s="13">
        <f>AND(O261,J261="Sí")</f>
        <v/>
      </c>
      <c r="R261" s="13">
        <f>AND(S261,OR(E261="",AND(L261,F261="")))</f>
        <v/>
      </c>
      <c r="S261" s="13">
        <f>COUNTA(A261:K261)&gt;0</f>
        <v/>
      </c>
    </row>
    <row r="262">
      <c r="A262" s="11" t="n"/>
      <c r="B262" s="12" t="n"/>
      <c r="C262" s="12" t="n"/>
      <c r="D262" s="12" t="n"/>
      <c r="E262" s="12" t="n"/>
      <c r="F262" s="12" t="n"/>
      <c r="G262" s="12" t="n"/>
      <c r="H262" s="11" t="n"/>
      <c r="I262" s="12" t="n"/>
      <c r="J262" s="12" t="n"/>
      <c r="K262" s="12" t="n"/>
      <c r="L262" s="13">
        <f>OR(E262="Pedido",E262="Modificación",E262="Anulación")</f>
        <v/>
      </c>
      <c r="M262" s="13">
        <f>AND(L262,F262="Sin intervención")</f>
        <v/>
      </c>
      <c r="N262" s="13">
        <f>AND(L262,OR(F262="Revisado y grabado",F262="En espera",F262="No grabado"))</f>
        <v/>
      </c>
      <c r="O262" s="13">
        <f>AND(L262,OR(F262="Sin intervención",F262="Revisado y grabado"))</f>
        <v/>
      </c>
      <c r="P262" s="13">
        <f>AND(O262,ISNUMBER(A262),ISNUMBER(H262),N(H262)&gt;=N(A262))</f>
        <v/>
      </c>
      <c r="Q262" s="13">
        <f>AND(O262,J262="Sí")</f>
        <v/>
      </c>
      <c r="R262" s="13">
        <f>AND(S262,OR(E262="",AND(L262,F262="")))</f>
        <v/>
      </c>
      <c r="S262" s="13">
        <f>COUNTA(A262:K262)&gt;0</f>
        <v/>
      </c>
    </row>
    <row r="263">
      <c r="A263" s="11" t="n"/>
      <c r="B263" s="12" t="n"/>
      <c r="C263" s="12" t="n"/>
      <c r="D263" s="12" t="n"/>
      <c r="E263" s="12" t="n"/>
      <c r="F263" s="12" t="n"/>
      <c r="G263" s="12" t="n"/>
      <c r="H263" s="11" t="n"/>
      <c r="I263" s="12" t="n"/>
      <c r="J263" s="12" t="n"/>
      <c r="K263" s="12" t="n"/>
      <c r="L263" s="13">
        <f>OR(E263="Pedido",E263="Modificación",E263="Anulación")</f>
        <v/>
      </c>
      <c r="M263" s="13">
        <f>AND(L263,F263="Sin intervención")</f>
        <v/>
      </c>
      <c r="N263" s="13">
        <f>AND(L263,OR(F263="Revisado y grabado",F263="En espera",F263="No grabado"))</f>
        <v/>
      </c>
      <c r="O263" s="13">
        <f>AND(L263,OR(F263="Sin intervención",F263="Revisado y grabado"))</f>
        <v/>
      </c>
      <c r="P263" s="13">
        <f>AND(O263,ISNUMBER(A263),ISNUMBER(H263),N(H263)&gt;=N(A263))</f>
        <v/>
      </c>
      <c r="Q263" s="13">
        <f>AND(O263,J263="Sí")</f>
        <v/>
      </c>
      <c r="R263" s="13">
        <f>AND(S263,OR(E263="",AND(L263,F263="")))</f>
        <v/>
      </c>
      <c r="S263" s="13">
        <f>COUNTA(A263:K263)&gt;0</f>
        <v/>
      </c>
    </row>
    <row r="264">
      <c r="A264" s="11" t="n"/>
      <c r="B264" s="12" t="n"/>
      <c r="C264" s="12" t="n"/>
      <c r="D264" s="12" t="n"/>
      <c r="E264" s="12" t="n"/>
      <c r="F264" s="12" t="n"/>
      <c r="G264" s="12" t="n"/>
      <c r="H264" s="11" t="n"/>
      <c r="I264" s="12" t="n"/>
      <c r="J264" s="12" t="n"/>
      <c r="K264" s="12" t="n"/>
      <c r="L264" s="13">
        <f>OR(E264="Pedido",E264="Modificación",E264="Anulación")</f>
        <v/>
      </c>
      <c r="M264" s="13">
        <f>AND(L264,F264="Sin intervención")</f>
        <v/>
      </c>
      <c r="N264" s="13">
        <f>AND(L264,OR(F264="Revisado y grabado",F264="En espera",F264="No grabado"))</f>
        <v/>
      </c>
      <c r="O264" s="13">
        <f>AND(L264,OR(F264="Sin intervención",F264="Revisado y grabado"))</f>
        <v/>
      </c>
      <c r="P264" s="13">
        <f>AND(O264,ISNUMBER(A264),ISNUMBER(H264),N(H264)&gt;=N(A264))</f>
        <v/>
      </c>
      <c r="Q264" s="13">
        <f>AND(O264,J264="Sí")</f>
        <v/>
      </c>
      <c r="R264" s="13">
        <f>AND(S264,OR(E264="",AND(L264,F264="")))</f>
        <v/>
      </c>
      <c r="S264" s="13">
        <f>COUNTA(A264:K264)&gt;0</f>
        <v/>
      </c>
    </row>
    <row r="265">
      <c r="A265" s="11" t="n"/>
      <c r="B265" s="12" t="n"/>
      <c r="C265" s="12" t="n"/>
      <c r="D265" s="12" t="n"/>
      <c r="E265" s="12" t="n"/>
      <c r="F265" s="12" t="n"/>
      <c r="G265" s="12" t="n"/>
      <c r="H265" s="11" t="n"/>
      <c r="I265" s="12" t="n"/>
      <c r="J265" s="12" t="n"/>
      <c r="K265" s="12" t="n"/>
      <c r="L265" s="13">
        <f>OR(E265="Pedido",E265="Modificación",E265="Anulación")</f>
        <v/>
      </c>
      <c r="M265" s="13">
        <f>AND(L265,F265="Sin intervención")</f>
        <v/>
      </c>
      <c r="N265" s="13">
        <f>AND(L265,OR(F265="Revisado y grabado",F265="En espera",F265="No grabado"))</f>
        <v/>
      </c>
      <c r="O265" s="13">
        <f>AND(L265,OR(F265="Sin intervención",F265="Revisado y grabado"))</f>
        <v/>
      </c>
      <c r="P265" s="13">
        <f>AND(O265,ISNUMBER(A265),ISNUMBER(H265),N(H265)&gt;=N(A265))</f>
        <v/>
      </c>
      <c r="Q265" s="13">
        <f>AND(O265,J265="Sí")</f>
        <v/>
      </c>
      <c r="R265" s="13">
        <f>AND(S265,OR(E265="",AND(L265,F265="")))</f>
        <v/>
      </c>
      <c r="S265" s="13">
        <f>COUNTA(A265:K265)&gt;0</f>
        <v/>
      </c>
    </row>
    <row r="266">
      <c r="A266" s="11" t="n"/>
      <c r="B266" s="12" t="n"/>
      <c r="C266" s="12" t="n"/>
      <c r="D266" s="12" t="n"/>
      <c r="E266" s="12" t="n"/>
      <c r="F266" s="12" t="n"/>
      <c r="G266" s="12" t="n"/>
      <c r="H266" s="11" t="n"/>
      <c r="I266" s="12" t="n"/>
      <c r="J266" s="12" t="n"/>
      <c r="K266" s="12" t="n"/>
      <c r="L266" s="13">
        <f>OR(E266="Pedido",E266="Modificación",E266="Anulación")</f>
        <v/>
      </c>
      <c r="M266" s="13">
        <f>AND(L266,F266="Sin intervención")</f>
        <v/>
      </c>
      <c r="N266" s="13">
        <f>AND(L266,OR(F266="Revisado y grabado",F266="En espera",F266="No grabado"))</f>
        <v/>
      </c>
      <c r="O266" s="13">
        <f>AND(L266,OR(F266="Sin intervención",F266="Revisado y grabado"))</f>
        <v/>
      </c>
      <c r="P266" s="13">
        <f>AND(O266,ISNUMBER(A266),ISNUMBER(H266),N(H266)&gt;=N(A266))</f>
        <v/>
      </c>
      <c r="Q266" s="13">
        <f>AND(O266,J266="Sí")</f>
        <v/>
      </c>
      <c r="R266" s="13">
        <f>AND(S266,OR(E266="",AND(L266,F266="")))</f>
        <v/>
      </c>
      <c r="S266" s="13">
        <f>COUNTA(A266:K266)&gt;0</f>
        <v/>
      </c>
    </row>
    <row r="267">
      <c r="A267" s="11" t="n"/>
      <c r="B267" s="12" t="n"/>
      <c r="C267" s="12" t="n"/>
      <c r="D267" s="12" t="n"/>
      <c r="E267" s="12" t="n"/>
      <c r="F267" s="12" t="n"/>
      <c r="G267" s="12" t="n"/>
      <c r="H267" s="11" t="n"/>
      <c r="I267" s="12" t="n"/>
      <c r="J267" s="12" t="n"/>
      <c r="K267" s="12" t="n"/>
      <c r="L267" s="13">
        <f>OR(E267="Pedido",E267="Modificación",E267="Anulación")</f>
        <v/>
      </c>
      <c r="M267" s="13">
        <f>AND(L267,F267="Sin intervención")</f>
        <v/>
      </c>
      <c r="N267" s="13">
        <f>AND(L267,OR(F267="Revisado y grabado",F267="En espera",F267="No grabado"))</f>
        <v/>
      </c>
      <c r="O267" s="13">
        <f>AND(L267,OR(F267="Sin intervención",F267="Revisado y grabado"))</f>
        <v/>
      </c>
      <c r="P267" s="13">
        <f>AND(O267,ISNUMBER(A267),ISNUMBER(H267),N(H267)&gt;=N(A267))</f>
        <v/>
      </c>
      <c r="Q267" s="13">
        <f>AND(O267,J267="Sí")</f>
        <v/>
      </c>
      <c r="R267" s="13">
        <f>AND(S267,OR(E267="",AND(L267,F267="")))</f>
        <v/>
      </c>
      <c r="S267" s="13">
        <f>COUNTA(A267:K267)&gt;0</f>
        <v/>
      </c>
    </row>
    <row r="268">
      <c r="A268" s="11" t="n"/>
      <c r="B268" s="12" t="n"/>
      <c r="C268" s="12" t="n"/>
      <c r="D268" s="12" t="n"/>
      <c r="E268" s="12" t="n"/>
      <c r="F268" s="12" t="n"/>
      <c r="G268" s="12" t="n"/>
      <c r="H268" s="11" t="n"/>
      <c r="I268" s="12" t="n"/>
      <c r="J268" s="12" t="n"/>
      <c r="K268" s="12" t="n"/>
      <c r="L268" s="13">
        <f>OR(E268="Pedido",E268="Modificación",E268="Anulación")</f>
        <v/>
      </c>
      <c r="M268" s="13">
        <f>AND(L268,F268="Sin intervención")</f>
        <v/>
      </c>
      <c r="N268" s="13">
        <f>AND(L268,OR(F268="Revisado y grabado",F268="En espera",F268="No grabado"))</f>
        <v/>
      </c>
      <c r="O268" s="13">
        <f>AND(L268,OR(F268="Sin intervención",F268="Revisado y grabado"))</f>
        <v/>
      </c>
      <c r="P268" s="13">
        <f>AND(O268,ISNUMBER(A268),ISNUMBER(H268),N(H268)&gt;=N(A268))</f>
        <v/>
      </c>
      <c r="Q268" s="13">
        <f>AND(O268,J268="Sí")</f>
        <v/>
      </c>
      <c r="R268" s="13">
        <f>AND(S268,OR(E268="",AND(L268,F268="")))</f>
        <v/>
      </c>
      <c r="S268" s="13">
        <f>COUNTA(A268:K268)&gt;0</f>
        <v/>
      </c>
    </row>
    <row r="269">
      <c r="A269" s="11" t="n"/>
      <c r="B269" s="12" t="n"/>
      <c r="C269" s="12" t="n"/>
      <c r="D269" s="12" t="n"/>
      <c r="E269" s="12" t="n"/>
      <c r="F269" s="12" t="n"/>
      <c r="G269" s="12" t="n"/>
      <c r="H269" s="11" t="n"/>
      <c r="I269" s="12" t="n"/>
      <c r="J269" s="12" t="n"/>
      <c r="K269" s="12" t="n"/>
      <c r="L269" s="13">
        <f>OR(E269="Pedido",E269="Modificación",E269="Anulación")</f>
        <v/>
      </c>
      <c r="M269" s="13">
        <f>AND(L269,F269="Sin intervención")</f>
        <v/>
      </c>
      <c r="N269" s="13">
        <f>AND(L269,OR(F269="Revisado y grabado",F269="En espera",F269="No grabado"))</f>
        <v/>
      </c>
      <c r="O269" s="13">
        <f>AND(L269,OR(F269="Sin intervención",F269="Revisado y grabado"))</f>
        <v/>
      </c>
      <c r="P269" s="13">
        <f>AND(O269,ISNUMBER(A269),ISNUMBER(H269),N(H269)&gt;=N(A269))</f>
        <v/>
      </c>
      <c r="Q269" s="13">
        <f>AND(O269,J269="Sí")</f>
        <v/>
      </c>
      <c r="R269" s="13">
        <f>AND(S269,OR(E269="",AND(L269,F269="")))</f>
        <v/>
      </c>
      <c r="S269" s="13">
        <f>COUNTA(A269:K269)&gt;0</f>
        <v/>
      </c>
    </row>
    <row r="270">
      <c r="A270" s="11" t="n"/>
      <c r="B270" s="12" t="n"/>
      <c r="C270" s="12" t="n"/>
      <c r="D270" s="12" t="n"/>
      <c r="E270" s="12" t="n"/>
      <c r="F270" s="12" t="n"/>
      <c r="G270" s="12" t="n"/>
      <c r="H270" s="11" t="n"/>
      <c r="I270" s="12" t="n"/>
      <c r="J270" s="12" t="n"/>
      <c r="K270" s="12" t="n"/>
      <c r="L270" s="13">
        <f>OR(E270="Pedido",E270="Modificación",E270="Anulación")</f>
        <v/>
      </c>
      <c r="M270" s="13">
        <f>AND(L270,F270="Sin intervención")</f>
        <v/>
      </c>
      <c r="N270" s="13">
        <f>AND(L270,OR(F270="Revisado y grabado",F270="En espera",F270="No grabado"))</f>
        <v/>
      </c>
      <c r="O270" s="13">
        <f>AND(L270,OR(F270="Sin intervención",F270="Revisado y grabado"))</f>
        <v/>
      </c>
      <c r="P270" s="13">
        <f>AND(O270,ISNUMBER(A270),ISNUMBER(H270),N(H270)&gt;=N(A270))</f>
        <v/>
      </c>
      <c r="Q270" s="13">
        <f>AND(O270,J270="Sí")</f>
        <v/>
      </c>
      <c r="R270" s="13">
        <f>AND(S270,OR(E270="",AND(L270,F270="")))</f>
        <v/>
      </c>
      <c r="S270" s="13">
        <f>COUNTA(A270:K270)&gt;0</f>
        <v/>
      </c>
    </row>
    <row r="271">
      <c r="A271" s="11" t="n"/>
      <c r="B271" s="12" t="n"/>
      <c r="C271" s="12" t="n"/>
      <c r="D271" s="12" t="n"/>
      <c r="E271" s="12" t="n"/>
      <c r="F271" s="12" t="n"/>
      <c r="G271" s="12" t="n"/>
      <c r="H271" s="11" t="n"/>
      <c r="I271" s="12" t="n"/>
      <c r="J271" s="12" t="n"/>
      <c r="K271" s="12" t="n"/>
      <c r="L271" s="13">
        <f>OR(E271="Pedido",E271="Modificación",E271="Anulación")</f>
        <v/>
      </c>
      <c r="M271" s="13">
        <f>AND(L271,F271="Sin intervención")</f>
        <v/>
      </c>
      <c r="N271" s="13">
        <f>AND(L271,OR(F271="Revisado y grabado",F271="En espera",F271="No grabado"))</f>
        <v/>
      </c>
      <c r="O271" s="13">
        <f>AND(L271,OR(F271="Sin intervención",F271="Revisado y grabado"))</f>
        <v/>
      </c>
      <c r="P271" s="13">
        <f>AND(O271,ISNUMBER(A271),ISNUMBER(H271),N(H271)&gt;=N(A271))</f>
        <v/>
      </c>
      <c r="Q271" s="13">
        <f>AND(O271,J271="Sí")</f>
        <v/>
      </c>
      <c r="R271" s="13">
        <f>AND(S271,OR(E271="",AND(L271,F271="")))</f>
        <v/>
      </c>
      <c r="S271" s="13">
        <f>COUNTA(A271:K271)&gt;0</f>
        <v/>
      </c>
    </row>
    <row r="272">
      <c r="A272" s="11" t="n"/>
      <c r="B272" s="12" t="n"/>
      <c r="C272" s="12" t="n"/>
      <c r="D272" s="12" t="n"/>
      <c r="E272" s="12" t="n"/>
      <c r="F272" s="12" t="n"/>
      <c r="G272" s="12" t="n"/>
      <c r="H272" s="11" t="n"/>
      <c r="I272" s="12" t="n"/>
      <c r="J272" s="12" t="n"/>
      <c r="K272" s="12" t="n"/>
      <c r="L272" s="13">
        <f>OR(E272="Pedido",E272="Modificación",E272="Anulación")</f>
        <v/>
      </c>
      <c r="M272" s="13">
        <f>AND(L272,F272="Sin intervención")</f>
        <v/>
      </c>
      <c r="N272" s="13">
        <f>AND(L272,OR(F272="Revisado y grabado",F272="En espera",F272="No grabado"))</f>
        <v/>
      </c>
      <c r="O272" s="13">
        <f>AND(L272,OR(F272="Sin intervención",F272="Revisado y grabado"))</f>
        <v/>
      </c>
      <c r="P272" s="13">
        <f>AND(O272,ISNUMBER(A272),ISNUMBER(H272),N(H272)&gt;=N(A272))</f>
        <v/>
      </c>
      <c r="Q272" s="13">
        <f>AND(O272,J272="Sí")</f>
        <v/>
      </c>
      <c r="R272" s="13">
        <f>AND(S272,OR(E272="",AND(L272,F272="")))</f>
        <v/>
      </c>
      <c r="S272" s="13">
        <f>COUNTA(A272:K272)&gt;0</f>
        <v/>
      </c>
    </row>
    <row r="273">
      <c r="A273" s="11" t="n"/>
      <c r="B273" s="12" t="n"/>
      <c r="C273" s="12" t="n"/>
      <c r="D273" s="12" t="n"/>
      <c r="E273" s="12" t="n"/>
      <c r="F273" s="12" t="n"/>
      <c r="G273" s="12" t="n"/>
      <c r="H273" s="11" t="n"/>
      <c r="I273" s="12" t="n"/>
      <c r="J273" s="12" t="n"/>
      <c r="K273" s="12" t="n"/>
      <c r="L273" s="13">
        <f>OR(E273="Pedido",E273="Modificación",E273="Anulación")</f>
        <v/>
      </c>
      <c r="M273" s="13">
        <f>AND(L273,F273="Sin intervención")</f>
        <v/>
      </c>
      <c r="N273" s="13">
        <f>AND(L273,OR(F273="Revisado y grabado",F273="En espera",F273="No grabado"))</f>
        <v/>
      </c>
      <c r="O273" s="13">
        <f>AND(L273,OR(F273="Sin intervención",F273="Revisado y grabado"))</f>
        <v/>
      </c>
      <c r="P273" s="13">
        <f>AND(O273,ISNUMBER(A273),ISNUMBER(H273),N(H273)&gt;=N(A273))</f>
        <v/>
      </c>
      <c r="Q273" s="13">
        <f>AND(O273,J273="Sí")</f>
        <v/>
      </c>
      <c r="R273" s="13">
        <f>AND(S273,OR(E273="",AND(L273,F273="")))</f>
        <v/>
      </c>
      <c r="S273" s="13">
        <f>COUNTA(A273:K273)&gt;0</f>
        <v/>
      </c>
    </row>
    <row r="274">
      <c r="A274" s="11" t="n"/>
      <c r="B274" s="12" t="n"/>
      <c r="C274" s="12" t="n"/>
      <c r="D274" s="12" t="n"/>
      <c r="E274" s="12" t="n"/>
      <c r="F274" s="12" t="n"/>
      <c r="G274" s="12" t="n"/>
      <c r="H274" s="11" t="n"/>
      <c r="I274" s="12" t="n"/>
      <c r="J274" s="12" t="n"/>
      <c r="K274" s="12" t="n"/>
      <c r="L274" s="13">
        <f>OR(E274="Pedido",E274="Modificación",E274="Anulación")</f>
        <v/>
      </c>
      <c r="M274" s="13">
        <f>AND(L274,F274="Sin intervención")</f>
        <v/>
      </c>
      <c r="N274" s="13">
        <f>AND(L274,OR(F274="Revisado y grabado",F274="En espera",F274="No grabado"))</f>
        <v/>
      </c>
      <c r="O274" s="13">
        <f>AND(L274,OR(F274="Sin intervención",F274="Revisado y grabado"))</f>
        <v/>
      </c>
      <c r="P274" s="13">
        <f>AND(O274,ISNUMBER(A274),ISNUMBER(H274),N(H274)&gt;=N(A274))</f>
        <v/>
      </c>
      <c r="Q274" s="13">
        <f>AND(O274,J274="Sí")</f>
        <v/>
      </c>
      <c r="R274" s="13">
        <f>AND(S274,OR(E274="",AND(L274,F274="")))</f>
        <v/>
      </c>
      <c r="S274" s="13">
        <f>COUNTA(A274:K274)&gt;0</f>
        <v/>
      </c>
    </row>
    <row r="275">
      <c r="A275" s="11" t="n"/>
      <c r="B275" s="12" t="n"/>
      <c r="C275" s="12" t="n"/>
      <c r="D275" s="12" t="n"/>
      <c r="E275" s="12" t="n"/>
      <c r="F275" s="12" t="n"/>
      <c r="G275" s="12" t="n"/>
      <c r="H275" s="11" t="n"/>
      <c r="I275" s="12" t="n"/>
      <c r="J275" s="12" t="n"/>
      <c r="K275" s="12" t="n"/>
      <c r="L275" s="13">
        <f>OR(E275="Pedido",E275="Modificación",E275="Anulación")</f>
        <v/>
      </c>
      <c r="M275" s="13">
        <f>AND(L275,F275="Sin intervención")</f>
        <v/>
      </c>
      <c r="N275" s="13">
        <f>AND(L275,OR(F275="Revisado y grabado",F275="En espera",F275="No grabado"))</f>
        <v/>
      </c>
      <c r="O275" s="13">
        <f>AND(L275,OR(F275="Sin intervención",F275="Revisado y grabado"))</f>
        <v/>
      </c>
      <c r="P275" s="13">
        <f>AND(O275,ISNUMBER(A275),ISNUMBER(H275),N(H275)&gt;=N(A275))</f>
        <v/>
      </c>
      <c r="Q275" s="13">
        <f>AND(O275,J275="Sí")</f>
        <v/>
      </c>
      <c r="R275" s="13">
        <f>AND(S275,OR(E275="",AND(L275,F275="")))</f>
        <v/>
      </c>
      <c r="S275" s="13">
        <f>COUNTA(A275:K275)&gt;0</f>
        <v/>
      </c>
    </row>
    <row r="276">
      <c r="A276" s="11" t="n"/>
      <c r="B276" s="12" t="n"/>
      <c r="C276" s="12" t="n"/>
      <c r="D276" s="12" t="n"/>
      <c r="E276" s="12" t="n"/>
      <c r="F276" s="12" t="n"/>
      <c r="G276" s="12" t="n"/>
      <c r="H276" s="11" t="n"/>
      <c r="I276" s="12" t="n"/>
      <c r="J276" s="12" t="n"/>
      <c r="K276" s="12" t="n"/>
      <c r="L276" s="13">
        <f>OR(E276="Pedido",E276="Modificación",E276="Anulación")</f>
        <v/>
      </c>
      <c r="M276" s="13">
        <f>AND(L276,F276="Sin intervención")</f>
        <v/>
      </c>
      <c r="N276" s="13">
        <f>AND(L276,OR(F276="Revisado y grabado",F276="En espera",F276="No grabado"))</f>
        <v/>
      </c>
      <c r="O276" s="13">
        <f>AND(L276,OR(F276="Sin intervención",F276="Revisado y grabado"))</f>
        <v/>
      </c>
      <c r="P276" s="13">
        <f>AND(O276,ISNUMBER(A276),ISNUMBER(H276),N(H276)&gt;=N(A276))</f>
        <v/>
      </c>
      <c r="Q276" s="13">
        <f>AND(O276,J276="Sí")</f>
        <v/>
      </c>
      <c r="R276" s="13">
        <f>AND(S276,OR(E276="",AND(L276,F276="")))</f>
        <v/>
      </c>
      <c r="S276" s="13">
        <f>COUNTA(A276:K276)&gt;0</f>
        <v/>
      </c>
    </row>
    <row r="277">
      <c r="A277" s="11" t="n"/>
      <c r="B277" s="12" t="n"/>
      <c r="C277" s="12" t="n"/>
      <c r="D277" s="12" t="n"/>
      <c r="E277" s="12" t="n"/>
      <c r="F277" s="12" t="n"/>
      <c r="G277" s="12" t="n"/>
      <c r="H277" s="11" t="n"/>
      <c r="I277" s="12" t="n"/>
      <c r="J277" s="12" t="n"/>
      <c r="K277" s="12" t="n"/>
      <c r="L277" s="13">
        <f>OR(E277="Pedido",E277="Modificación",E277="Anulación")</f>
        <v/>
      </c>
      <c r="M277" s="13">
        <f>AND(L277,F277="Sin intervención")</f>
        <v/>
      </c>
      <c r="N277" s="13">
        <f>AND(L277,OR(F277="Revisado y grabado",F277="En espera",F277="No grabado"))</f>
        <v/>
      </c>
      <c r="O277" s="13">
        <f>AND(L277,OR(F277="Sin intervención",F277="Revisado y grabado"))</f>
        <v/>
      </c>
      <c r="P277" s="13">
        <f>AND(O277,ISNUMBER(A277),ISNUMBER(H277),N(H277)&gt;=N(A277))</f>
        <v/>
      </c>
      <c r="Q277" s="13">
        <f>AND(O277,J277="Sí")</f>
        <v/>
      </c>
      <c r="R277" s="13">
        <f>AND(S277,OR(E277="",AND(L277,F277="")))</f>
        <v/>
      </c>
      <c r="S277" s="13">
        <f>COUNTA(A277:K277)&gt;0</f>
        <v/>
      </c>
    </row>
    <row r="278">
      <c r="A278" s="11" t="n"/>
      <c r="B278" s="12" t="n"/>
      <c r="C278" s="12" t="n"/>
      <c r="D278" s="12" t="n"/>
      <c r="E278" s="12" t="n"/>
      <c r="F278" s="12" t="n"/>
      <c r="G278" s="12" t="n"/>
      <c r="H278" s="11" t="n"/>
      <c r="I278" s="12" t="n"/>
      <c r="J278" s="12" t="n"/>
      <c r="K278" s="12" t="n"/>
      <c r="L278" s="13">
        <f>OR(E278="Pedido",E278="Modificación",E278="Anulación")</f>
        <v/>
      </c>
      <c r="M278" s="13">
        <f>AND(L278,F278="Sin intervención")</f>
        <v/>
      </c>
      <c r="N278" s="13">
        <f>AND(L278,OR(F278="Revisado y grabado",F278="En espera",F278="No grabado"))</f>
        <v/>
      </c>
      <c r="O278" s="13">
        <f>AND(L278,OR(F278="Sin intervención",F278="Revisado y grabado"))</f>
        <v/>
      </c>
      <c r="P278" s="13">
        <f>AND(O278,ISNUMBER(A278),ISNUMBER(H278),N(H278)&gt;=N(A278))</f>
        <v/>
      </c>
      <c r="Q278" s="13">
        <f>AND(O278,J278="Sí")</f>
        <v/>
      </c>
      <c r="R278" s="13">
        <f>AND(S278,OR(E278="",AND(L278,F278="")))</f>
        <v/>
      </c>
      <c r="S278" s="13">
        <f>COUNTA(A278:K278)&gt;0</f>
        <v/>
      </c>
    </row>
    <row r="279">
      <c r="A279" s="11" t="n"/>
      <c r="B279" s="12" t="n"/>
      <c r="C279" s="12" t="n"/>
      <c r="D279" s="12" t="n"/>
      <c r="E279" s="12" t="n"/>
      <c r="F279" s="12" t="n"/>
      <c r="G279" s="12" t="n"/>
      <c r="H279" s="11" t="n"/>
      <c r="I279" s="12" t="n"/>
      <c r="J279" s="12" t="n"/>
      <c r="K279" s="12" t="n"/>
      <c r="L279" s="13">
        <f>OR(E279="Pedido",E279="Modificación",E279="Anulación")</f>
        <v/>
      </c>
      <c r="M279" s="13">
        <f>AND(L279,F279="Sin intervención")</f>
        <v/>
      </c>
      <c r="N279" s="13">
        <f>AND(L279,OR(F279="Revisado y grabado",F279="En espera",F279="No grabado"))</f>
        <v/>
      </c>
      <c r="O279" s="13">
        <f>AND(L279,OR(F279="Sin intervención",F279="Revisado y grabado"))</f>
        <v/>
      </c>
      <c r="P279" s="13">
        <f>AND(O279,ISNUMBER(A279),ISNUMBER(H279),N(H279)&gt;=N(A279))</f>
        <v/>
      </c>
      <c r="Q279" s="13">
        <f>AND(O279,J279="Sí")</f>
        <v/>
      </c>
      <c r="R279" s="13">
        <f>AND(S279,OR(E279="",AND(L279,F279="")))</f>
        <v/>
      </c>
      <c r="S279" s="13">
        <f>COUNTA(A279:K279)&gt;0</f>
        <v/>
      </c>
    </row>
    <row r="280">
      <c r="A280" s="11" t="n"/>
      <c r="B280" s="12" t="n"/>
      <c r="C280" s="12" t="n"/>
      <c r="D280" s="12" t="n"/>
      <c r="E280" s="12" t="n"/>
      <c r="F280" s="12" t="n"/>
      <c r="G280" s="12" t="n"/>
      <c r="H280" s="11" t="n"/>
      <c r="I280" s="12" t="n"/>
      <c r="J280" s="12" t="n"/>
      <c r="K280" s="12" t="n"/>
      <c r="L280" s="13">
        <f>OR(E280="Pedido",E280="Modificación",E280="Anulación")</f>
        <v/>
      </c>
      <c r="M280" s="13">
        <f>AND(L280,F280="Sin intervención")</f>
        <v/>
      </c>
      <c r="N280" s="13">
        <f>AND(L280,OR(F280="Revisado y grabado",F280="En espera",F280="No grabado"))</f>
        <v/>
      </c>
      <c r="O280" s="13">
        <f>AND(L280,OR(F280="Sin intervención",F280="Revisado y grabado"))</f>
        <v/>
      </c>
      <c r="P280" s="13">
        <f>AND(O280,ISNUMBER(A280),ISNUMBER(H280),N(H280)&gt;=N(A280))</f>
        <v/>
      </c>
      <c r="Q280" s="13">
        <f>AND(O280,J280="Sí")</f>
        <v/>
      </c>
      <c r="R280" s="13">
        <f>AND(S280,OR(E280="",AND(L280,F280="")))</f>
        <v/>
      </c>
      <c r="S280" s="13">
        <f>COUNTA(A280:K280)&gt;0</f>
        <v/>
      </c>
    </row>
    <row r="281">
      <c r="A281" s="11" t="n"/>
      <c r="B281" s="12" t="n"/>
      <c r="C281" s="12" t="n"/>
      <c r="D281" s="12" t="n"/>
      <c r="E281" s="12" t="n"/>
      <c r="F281" s="12" t="n"/>
      <c r="G281" s="12" t="n"/>
      <c r="H281" s="11" t="n"/>
      <c r="I281" s="12" t="n"/>
      <c r="J281" s="12" t="n"/>
      <c r="K281" s="12" t="n"/>
      <c r="L281" s="13">
        <f>OR(E281="Pedido",E281="Modificación",E281="Anulación")</f>
        <v/>
      </c>
      <c r="M281" s="13">
        <f>AND(L281,F281="Sin intervención")</f>
        <v/>
      </c>
      <c r="N281" s="13">
        <f>AND(L281,OR(F281="Revisado y grabado",F281="En espera",F281="No grabado"))</f>
        <v/>
      </c>
      <c r="O281" s="13">
        <f>AND(L281,OR(F281="Sin intervención",F281="Revisado y grabado"))</f>
        <v/>
      </c>
      <c r="P281" s="13">
        <f>AND(O281,ISNUMBER(A281),ISNUMBER(H281),N(H281)&gt;=N(A281))</f>
        <v/>
      </c>
      <c r="Q281" s="13">
        <f>AND(O281,J281="Sí")</f>
        <v/>
      </c>
      <c r="R281" s="13">
        <f>AND(S281,OR(E281="",AND(L281,F281="")))</f>
        <v/>
      </c>
      <c r="S281" s="13">
        <f>COUNTA(A281:K281)&gt;0</f>
        <v/>
      </c>
    </row>
    <row r="282">
      <c r="A282" s="11" t="n"/>
      <c r="B282" s="12" t="n"/>
      <c r="C282" s="12" t="n"/>
      <c r="D282" s="12" t="n"/>
      <c r="E282" s="12" t="n"/>
      <c r="F282" s="12" t="n"/>
      <c r="G282" s="12" t="n"/>
      <c r="H282" s="11" t="n"/>
      <c r="I282" s="12" t="n"/>
      <c r="J282" s="12" t="n"/>
      <c r="K282" s="12" t="n"/>
      <c r="L282" s="13">
        <f>OR(E282="Pedido",E282="Modificación",E282="Anulación")</f>
        <v/>
      </c>
      <c r="M282" s="13">
        <f>AND(L282,F282="Sin intervención")</f>
        <v/>
      </c>
      <c r="N282" s="13">
        <f>AND(L282,OR(F282="Revisado y grabado",F282="En espera",F282="No grabado"))</f>
        <v/>
      </c>
      <c r="O282" s="13">
        <f>AND(L282,OR(F282="Sin intervención",F282="Revisado y grabado"))</f>
        <v/>
      </c>
      <c r="P282" s="13">
        <f>AND(O282,ISNUMBER(A282),ISNUMBER(H282),N(H282)&gt;=N(A282))</f>
        <v/>
      </c>
      <c r="Q282" s="13">
        <f>AND(O282,J282="Sí")</f>
        <v/>
      </c>
      <c r="R282" s="13">
        <f>AND(S282,OR(E282="",AND(L282,F282="")))</f>
        <v/>
      </c>
      <c r="S282" s="13">
        <f>COUNTA(A282:K282)&gt;0</f>
        <v/>
      </c>
    </row>
    <row r="283">
      <c r="A283" s="11" t="n"/>
      <c r="B283" s="12" t="n"/>
      <c r="C283" s="12" t="n"/>
      <c r="D283" s="12" t="n"/>
      <c r="E283" s="12" t="n"/>
      <c r="F283" s="12" t="n"/>
      <c r="G283" s="12" t="n"/>
      <c r="H283" s="11" t="n"/>
      <c r="I283" s="12" t="n"/>
      <c r="J283" s="12" t="n"/>
      <c r="K283" s="12" t="n"/>
      <c r="L283" s="13">
        <f>OR(E283="Pedido",E283="Modificación",E283="Anulación")</f>
        <v/>
      </c>
      <c r="M283" s="13">
        <f>AND(L283,F283="Sin intervención")</f>
        <v/>
      </c>
      <c r="N283" s="13">
        <f>AND(L283,OR(F283="Revisado y grabado",F283="En espera",F283="No grabado"))</f>
        <v/>
      </c>
      <c r="O283" s="13">
        <f>AND(L283,OR(F283="Sin intervención",F283="Revisado y grabado"))</f>
        <v/>
      </c>
      <c r="P283" s="13">
        <f>AND(O283,ISNUMBER(A283),ISNUMBER(H283),N(H283)&gt;=N(A283))</f>
        <v/>
      </c>
      <c r="Q283" s="13">
        <f>AND(O283,J283="Sí")</f>
        <v/>
      </c>
      <c r="R283" s="13">
        <f>AND(S283,OR(E283="",AND(L283,F283="")))</f>
        <v/>
      </c>
      <c r="S283" s="13">
        <f>COUNTA(A283:K283)&gt;0</f>
        <v/>
      </c>
    </row>
    <row r="284">
      <c r="A284" s="11" t="n"/>
      <c r="B284" s="12" t="n"/>
      <c r="C284" s="12" t="n"/>
      <c r="D284" s="12" t="n"/>
      <c r="E284" s="12" t="n"/>
      <c r="F284" s="12" t="n"/>
      <c r="G284" s="12" t="n"/>
      <c r="H284" s="11" t="n"/>
      <c r="I284" s="12" t="n"/>
      <c r="J284" s="12" t="n"/>
      <c r="K284" s="12" t="n"/>
      <c r="L284" s="13">
        <f>OR(E284="Pedido",E284="Modificación",E284="Anulación")</f>
        <v/>
      </c>
      <c r="M284" s="13">
        <f>AND(L284,F284="Sin intervención")</f>
        <v/>
      </c>
      <c r="N284" s="13">
        <f>AND(L284,OR(F284="Revisado y grabado",F284="En espera",F284="No grabado"))</f>
        <v/>
      </c>
      <c r="O284" s="13">
        <f>AND(L284,OR(F284="Sin intervención",F284="Revisado y grabado"))</f>
        <v/>
      </c>
      <c r="P284" s="13">
        <f>AND(O284,ISNUMBER(A284),ISNUMBER(H284),N(H284)&gt;=N(A284))</f>
        <v/>
      </c>
      <c r="Q284" s="13">
        <f>AND(O284,J284="Sí")</f>
        <v/>
      </c>
      <c r="R284" s="13">
        <f>AND(S284,OR(E284="",AND(L284,F284="")))</f>
        <v/>
      </c>
      <c r="S284" s="13">
        <f>COUNTA(A284:K284)&gt;0</f>
        <v/>
      </c>
    </row>
    <row r="285">
      <c r="A285" s="11" t="n"/>
      <c r="B285" s="12" t="n"/>
      <c r="C285" s="12" t="n"/>
      <c r="D285" s="12" t="n"/>
      <c r="E285" s="12" t="n"/>
      <c r="F285" s="12" t="n"/>
      <c r="G285" s="12" t="n"/>
      <c r="H285" s="11" t="n"/>
      <c r="I285" s="12" t="n"/>
      <c r="J285" s="12" t="n"/>
      <c r="K285" s="12" t="n"/>
      <c r="L285" s="13">
        <f>OR(E285="Pedido",E285="Modificación",E285="Anulación")</f>
        <v/>
      </c>
      <c r="M285" s="13">
        <f>AND(L285,F285="Sin intervención")</f>
        <v/>
      </c>
      <c r="N285" s="13">
        <f>AND(L285,OR(F285="Revisado y grabado",F285="En espera",F285="No grabado"))</f>
        <v/>
      </c>
      <c r="O285" s="13">
        <f>AND(L285,OR(F285="Sin intervención",F285="Revisado y grabado"))</f>
        <v/>
      </c>
      <c r="P285" s="13">
        <f>AND(O285,ISNUMBER(A285),ISNUMBER(H285),N(H285)&gt;=N(A285))</f>
        <v/>
      </c>
      <c r="Q285" s="13">
        <f>AND(O285,J285="Sí")</f>
        <v/>
      </c>
      <c r="R285" s="13">
        <f>AND(S285,OR(E285="",AND(L285,F285="")))</f>
        <v/>
      </c>
      <c r="S285" s="13">
        <f>COUNTA(A285:K285)&gt;0</f>
        <v/>
      </c>
    </row>
    <row r="286">
      <c r="A286" s="11" t="n"/>
      <c r="B286" s="12" t="n"/>
      <c r="C286" s="12" t="n"/>
      <c r="D286" s="12" t="n"/>
      <c r="E286" s="12" t="n"/>
      <c r="F286" s="12" t="n"/>
      <c r="G286" s="12" t="n"/>
      <c r="H286" s="11" t="n"/>
      <c r="I286" s="12" t="n"/>
      <c r="J286" s="12" t="n"/>
      <c r="K286" s="12" t="n"/>
      <c r="L286" s="13">
        <f>OR(E286="Pedido",E286="Modificación",E286="Anulación")</f>
        <v/>
      </c>
      <c r="M286" s="13">
        <f>AND(L286,F286="Sin intervención")</f>
        <v/>
      </c>
      <c r="N286" s="13">
        <f>AND(L286,OR(F286="Revisado y grabado",F286="En espera",F286="No grabado"))</f>
        <v/>
      </c>
      <c r="O286" s="13">
        <f>AND(L286,OR(F286="Sin intervención",F286="Revisado y grabado"))</f>
        <v/>
      </c>
      <c r="P286" s="13">
        <f>AND(O286,ISNUMBER(A286),ISNUMBER(H286),N(H286)&gt;=N(A286))</f>
        <v/>
      </c>
      <c r="Q286" s="13">
        <f>AND(O286,J286="Sí")</f>
        <v/>
      </c>
      <c r="R286" s="13">
        <f>AND(S286,OR(E286="",AND(L286,F286="")))</f>
        <v/>
      </c>
      <c r="S286" s="13">
        <f>COUNTA(A286:K286)&gt;0</f>
        <v/>
      </c>
    </row>
    <row r="287">
      <c r="A287" s="11" t="n"/>
      <c r="B287" s="12" t="n"/>
      <c r="C287" s="12" t="n"/>
      <c r="D287" s="12" t="n"/>
      <c r="E287" s="12" t="n"/>
      <c r="F287" s="12" t="n"/>
      <c r="G287" s="12" t="n"/>
      <c r="H287" s="11" t="n"/>
      <c r="I287" s="12" t="n"/>
      <c r="J287" s="12" t="n"/>
      <c r="K287" s="12" t="n"/>
      <c r="L287" s="13">
        <f>OR(E287="Pedido",E287="Modificación",E287="Anulación")</f>
        <v/>
      </c>
      <c r="M287" s="13">
        <f>AND(L287,F287="Sin intervención")</f>
        <v/>
      </c>
      <c r="N287" s="13">
        <f>AND(L287,OR(F287="Revisado y grabado",F287="En espera",F287="No grabado"))</f>
        <v/>
      </c>
      <c r="O287" s="13">
        <f>AND(L287,OR(F287="Sin intervención",F287="Revisado y grabado"))</f>
        <v/>
      </c>
      <c r="P287" s="13">
        <f>AND(O287,ISNUMBER(A287),ISNUMBER(H287),N(H287)&gt;=N(A287))</f>
        <v/>
      </c>
      <c r="Q287" s="13">
        <f>AND(O287,J287="Sí")</f>
        <v/>
      </c>
      <c r="R287" s="13">
        <f>AND(S287,OR(E287="",AND(L287,F287="")))</f>
        <v/>
      </c>
      <c r="S287" s="13">
        <f>COUNTA(A287:K287)&gt;0</f>
        <v/>
      </c>
    </row>
    <row r="288">
      <c r="A288" s="11" t="n"/>
      <c r="B288" s="12" t="n"/>
      <c r="C288" s="12" t="n"/>
      <c r="D288" s="12" t="n"/>
      <c r="E288" s="12" t="n"/>
      <c r="F288" s="12" t="n"/>
      <c r="G288" s="12" t="n"/>
      <c r="H288" s="11" t="n"/>
      <c r="I288" s="12" t="n"/>
      <c r="J288" s="12" t="n"/>
      <c r="K288" s="12" t="n"/>
      <c r="L288" s="13">
        <f>OR(E288="Pedido",E288="Modificación",E288="Anulación")</f>
        <v/>
      </c>
      <c r="M288" s="13">
        <f>AND(L288,F288="Sin intervención")</f>
        <v/>
      </c>
      <c r="N288" s="13">
        <f>AND(L288,OR(F288="Revisado y grabado",F288="En espera",F288="No grabado"))</f>
        <v/>
      </c>
      <c r="O288" s="13">
        <f>AND(L288,OR(F288="Sin intervención",F288="Revisado y grabado"))</f>
        <v/>
      </c>
      <c r="P288" s="13">
        <f>AND(O288,ISNUMBER(A288),ISNUMBER(H288),N(H288)&gt;=N(A288))</f>
        <v/>
      </c>
      <c r="Q288" s="13">
        <f>AND(O288,J288="Sí")</f>
        <v/>
      </c>
      <c r="R288" s="13">
        <f>AND(S288,OR(E288="",AND(L288,F288="")))</f>
        <v/>
      </c>
      <c r="S288" s="13">
        <f>COUNTA(A288:K288)&gt;0</f>
        <v/>
      </c>
    </row>
    <row r="289">
      <c r="A289" s="11" t="n"/>
      <c r="B289" s="12" t="n"/>
      <c r="C289" s="12" t="n"/>
      <c r="D289" s="12" t="n"/>
      <c r="E289" s="12" t="n"/>
      <c r="F289" s="12" t="n"/>
      <c r="G289" s="12" t="n"/>
      <c r="H289" s="11" t="n"/>
      <c r="I289" s="12" t="n"/>
      <c r="J289" s="12" t="n"/>
      <c r="K289" s="12" t="n"/>
      <c r="L289" s="13">
        <f>OR(E289="Pedido",E289="Modificación",E289="Anulación")</f>
        <v/>
      </c>
      <c r="M289" s="13">
        <f>AND(L289,F289="Sin intervención")</f>
        <v/>
      </c>
      <c r="N289" s="13">
        <f>AND(L289,OR(F289="Revisado y grabado",F289="En espera",F289="No grabado"))</f>
        <v/>
      </c>
      <c r="O289" s="13">
        <f>AND(L289,OR(F289="Sin intervención",F289="Revisado y grabado"))</f>
        <v/>
      </c>
      <c r="P289" s="13">
        <f>AND(O289,ISNUMBER(A289),ISNUMBER(H289),N(H289)&gt;=N(A289))</f>
        <v/>
      </c>
      <c r="Q289" s="13">
        <f>AND(O289,J289="Sí")</f>
        <v/>
      </c>
      <c r="R289" s="13">
        <f>AND(S289,OR(E289="",AND(L289,F289="")))</f>
        <v/>
      </c>
      <c r="S289" s="13">
        <f>COUNTA(A289:K289)&gt;0</f>
        <v/>
      </c>
    </row>
    <row r="290">
      <c r="A290" s="11" t="n"/>
      <c r="B290" s="12" t="n"/>
      <c r="C290" s="12" t="n"/>
      <c r="D290" s="12" t="n"/>
      <c r="E290" s="12" t="n"/>
      <c r="F290" s="12" t="n"/>
      <c r="G290" s="12" t="n"/>
      <c r="H290" s="11" t="n"/>
      <c r="I290" s="12" t="n"/>
      <c r="J290" s="12" t="n"/>
      <c r="K290" s="12" t="n"/>
      <c r="L290" s="13">
        <f>OR(E290="Pedido",E290="Modificación",E290="Anulación")</f>
        <v/>
      </c>
      <c r="M290" s="13">
        <f>AND(L290,F290="Sin intervención")</f>
        <v/>
      </c>
      <c r="N290" s="13">
        <f>AND(L290,OR(F290="Revisado y grabado",F290="En espera",F290="No grabado"))</f>
        <v/>
      </c>
      <c r="O290" s="13">
        <f>AND(L290,OR(F290="Sin intervención",F290="Revisado y grabado"))</f>
        <v/>
      </c>
      <c r="P290" s="13">
        <f>AND(O290,ISNUMBER(A290),ISNUMBER(H290),N(H290)&gt;=N(A290))</f>
        <v/>
      </c>
      <c r="Q290" s="13">
        <f>AND(O290,J290="Sí")</f>
        <v/>
      </c>
      <c r="R290" s="13">
        <f>AND(S290,OR(E290="",AND(L290,F290="")))</f>
        <v/>
      </c>
      <c r="S290" s="13">
        <f>COUNTA(A290:K290)&gt;0</f>
        <v/>
      </c>
    </row>
    <row r="291">
      <c r="A291" s="11" t="n"/>
      <c r="B291" s="12" t="n"/>
      <c r="C291" s="12" t="n"/>
      <c r="D291" s="12" t="n"/>
      <c r="E291" s="12" t="n"/>
      <c r="F291" s="12" t="n"/>
      <c r="G291" s="12" t="n"/>
      <c r="H291" s="11" t="n"/>
      <c r="I291" s="12" t="n"/>
      <c r="J291" s="12" t="n"/>
      <c r="K291" s="12" t="n"/>
      <c r="L291" s="13">
        <f>OR(E291="Pedido",E291="Modificación",E291="Anulación")</f>
        <v/>
      </c>
      <c r="M291" s="13">
        <f>AND(L291,F291="Sin intervención")</f>
        <v/>
      </c>
      <c r="N291" s="13">
        <f>AND(L291,OR(F291="Revisado y grabado",F291="En espera",F291="No grabado"))</f>
        <v/>
      </c>
      <c r="O291" s="13">
        <f>AND(L291,OR(F291="Sin intervención",F291="Revisado y grabado"))</f>
        <v/>
      </c>
      <c r="P291" s="13">
        <f>AND(O291,ISNUMBER(A291),ISNUMBER(H291),N(H291)&gt;=N(A291))</f>
        <v/>
      </c>
      <c r="Q291" s="13">
        <f>AND(O291,J291="Sí")</f>
        <v/>
      </c>
      <c r="R291" s="13">
        <f>AND(S291,OR(E291="",AND(L291,F291="")))</f>
        <v/>
      </c>
      <c r="S291" s="13">
        <f>COUNTA(A291:K291)&gt;0</f>
        <v/>
      </c>
    </row>
    <row r="292">
      <c r="A292" s="11" t="n"/>
      <c r="B292" s="12" t="n"/>
      <c r="C292" s="12" t="n"/>
      <c r="D292" s="12" t="n"/>
      <c r="E292" s="12" t="n"/>
      <c r="F292" s="12" t="n"/>
      <c r="G292" s="12" t="n"/>
      <c r="H292" s="11" t="n"/>
      <c r="I292" s="12" t="n"/>
      <c r="J292" s="12" t="n"/>
      <c r="K292" s="12" t="n"/>
      <c r="L292" s="13">
        <f>OR(E292="Pedido",E292="Modificación",E292="Anulación")</f>
        <v/>
      </c>
      <c r="M292" s="13">
        <f>AND(L292,F292="Sin intervención")</f>
        <v/>
      </c>
      <c r="N292" s="13">
        <f>AND(L292,OR(F292="Revisado y grabado",F292="En espera",F292="No grabado"))</f>
        <v/>
      </c>
      <c r="O292" s="13">
        <f>AND(L292,OR(F292="Sin intervención",F292="Revisado y grabado"))</f>
        <v/>
      </c>
      <c r="P292" s="13">
        <f>AND(O292,ISNUMBER(A292),ISNUMBER(H292),N(H292)&gt;=N(A292))</f>
        <v/>
      </c>
      <c r="Q292" s="13">
        <f>AND(O292,J292="Sí")</f>
        <v/>
      </c>
      <c r="R292" s="13">
        <f>AND(S292,OR(E292="",AND(L292,F292="")))</f>
        <v/>
      </c>
      <c r="S292" s="13">
        <f>COUNTA(A292:K292)&gt;0</f>
        <v/>
      </c>
    </row>
    <row r="293">
      <c r="A293" s="11" t="n"/>
      <c r="B293" s="12" t="n"/>
      <c r="C293" s="12" t="n"/>
      <c r="D293" s="12" t="n"/>
      <c r="E293" s="12" t="n"/>
      <c r="F293" s="12" t="n"/>
      <c r="G293" s="12" t="n"/>
      <c r="H293" s="11" t="n"/>
      <c r="I293" s="12" t="n"/>
      <c r="J293" s="12" t="n"/>
      <c r="K293" s="12" t="n"/>
      <c r="L293" s="13">
        <f>OR(E293="Pedido",E293="Modificación",E293="Anulación")</f>
        <v/>
      </c>
      <c r="M293" s="13">
        <f>AND(L293,F293="Sin intervención")</f>
        <v/>
      </c>
      <c r="N293" s="13">
        <f>AND(L293,OR(F293="Revisado y grabado",F293="En espera",F293="No grabado"))</f>
        <v/>
      </c>
      <c r="O293" s="13">
        <f>AND(L293,OR(F293="Sin intervención",F293="Revisado y grabado"))</f>
        <v/>
      </c>
      <c r="P293" s="13">
        <f>AND(O293,ISNUMBER(A293),ISNUMBER(H293),N(H293)&gt;=N(A293))</f>
        <v/>
      </c>
      <c r="Q293" s="13">
        <f>AND(O293,J293="Sí")</f>
        <v/>
      </c>
      <c r="R293" s="13">
        <f>AND(S293,OR(E293="",AND(L293,F293="")))</f>
        <v/>
      </c>
      <c r="S293" s="13">
        <f>COUNTA(A293:K293)&gt;0</f>
        <v/>
      </c>
    </row>
    <row r="294">
      <c r="A294" s="11" t="n"/>
      <c r="B294" s="12" t="n"/>
      <c r="C294" s="12" t="n"/>
      <c r="D294" s="12" t="n"/>
      <c r="E294" s="12" t="n"/>
      <c r="F294" s="12" t="n"/>
      <c r="G294" s="12" t="n"/>
      <c r="H294" s="11" t="n"/>
      <c r="I294" s="12" t="n"/>
      <c r="J294" s="12" t="n"/>
      <c r="K294" s="12" t="n"/>
      <c r="L294" s="13">
        <f>OR(E294="Pedido",E294="Modificación",E294="Anulación")</f>
        <v/>
      </c>
      <c r="M294" s="13">
        <f>AND(L294,F294="Sin intervención")</f>
        <v/>
      </c>
      <c r="N294" s="13">
        <f>AND(L294,OR(F294="Revisado y grabado",F294="En espera",F294="No grabado"))</f>
        <v/>
      </c>
      <c r="O294" s="13">
        <f>AND(L294,OR(F294="Sin intervención",F294="Revisado y grabado"))</f>
        <v/>
      </c>
      <c r="P294" s="13">
        <f>AND(O294,ISNUMBER(A294),ISNUMBER(H294),N(H294)&gt;=N(A294))</f>
        <v/>
      </c>
      <c r="Q294" s="13">
        <f>AND(O294,J294="Sí")</f>
        <v/>
      </c>
      <c r="R294" s="13">
        <f>AND(S294,OR(E294="",AND(L294,F294="")))</f>
        <v/>
      </c>
      <c r="S294" s="13">
        <f>COUNTA(A294:K294)&gt;0</f>
        <v/>
      </c>
    </row>
    <row r="295">
      <c r="A295" s="11" t="n"/>
      <c r="B295" s="12" t="n"/>
      <c r="C295" s="12" t="n"/>
      <c r="D295" s="12" t="n"/>
      <c r="E295" s="12" t="n"/>
      <c r="F295" s="12" t="n"/>
      <c r="G295" s="12" t="n"/>
      <c r="H295" s="11" t="n"/>
      <c r="I295" s="12" t="n"/>
      <c r="J295" s="12" t="n"/>
      <c r="K295" s="12" t="n"/>
      <c r="L295" s="13">
        <f>OR(E295="Pedido",E295="Modificación",E295="Anulación")</f>
        <v/>
      </c>
      <c r="M295" s="13">
        <f>AND(L295,F295="Sin intervención")</f>
        <v/>
      </c>
      <c r="N295" s="13">
        <f>AND(L295,OR(F295="Revisado y grabado",F295="En espera",F295="No grabado"))</f>
        <v/>
      </c>
      <c r="O295" s="13">
        <f>AND(L295,OR(F295="Sin intervención",F295="Revisado y grabado"))</f>
        <v/>
      </c>
      <c r="P295" s="13">
        <f>AND(O295,ISNUMBER(A295),ISNUMBER(H295),N(H295)&gt;=N(A295))</f>
        <v/>
      </c>
      <c r="Q295" s="13">
        <f>AND(O295,J295="Sí")</f>
        <v/>
      </c>
      <c r="R295" s="13">
        <f>AND(S295,OR(E295="",AND(L295,F295="")))</f>
        <v/>
      </c>
      <c r="S295" s="13">
        <f>COUNTA(A295:K295)&gt;0</f>
        <v/>
      </c>
    </row>
    <row r="296">
      <c r="A296" s="11" t="n"/>
      <c r="B296" s="12" t="n"/>
      <c r="C296" s="12" t="n"/>
      <c r="D296" s="12" t="n"/>
      <c r="E296" s="12" t="n"/>
      <c r="F296" s="12" t="n"/>
      <c r="G296" s="12" t="n"/>
      <c r="H296" s="11" t="n"/>
      <c r="I296" s="12" t="n"/>
      <c r="J296" s="12" t="n"/>
      <c r="K296" s="12" t="n"/>
      <c r="L296" s="13">
        <f>OR(E296="Pedido",E296="Modificación",E296="Anulación")</f>
        <v/>
      </c>
      <c r="M296" s="13">
        <f>AND(L296,F296="Sin intervención")</f>
        <v/>
      </c>
      <c r="N296" s="13">
        <f>AND(L296,OR(F296="Revisado y grabado",F296="En espera",F296="No grabado"))</f>
        <v/>
      </c>
      <c r="O296" s="13">
        <f>AND(L296,OR(F296="Sin intervención",F296="Revisado y grabado"))</f>
        <v/>
      </c>
      <c r="P296" s="13">
        <f>AND(O296,ISNUMBER(A296),ISNUMBER(H296),N(H296)&gt;=N(A296))</f>
        <v/>
      </c>
      <c r="Q296" s="13">
        <f>AND(O296,J296="Sí")</f>
        <v/>
      </c>
      <c r="R296" s="13">
        <f>AND(S296,OR(E296="",AND(L296,F296="")))</f>
        <v/>
      </c>
      <c r="S296" s="13">
        <f>COUNTA(A296:K296)&gt;0</f>
        <v/>
      </c>
    </row>
    <row r="297">
      <c r="A297" s="11" t="n"/>
      <c r="B297" s="12" t="n"/>
      <c r="C297" s="12" t="n"/>
      <c r="D297" s="12" t="n"/>
      <c r="E297" s="12" t="n"/>
      <c r="F297" s="12" t="n"/>
      <c r="G297" s="12" t="n"/>
      <c r="H297" s="11" t="n"/>
      <c r="I297" s="12" t="n"/>
      <c r="J297" s="12" t="n"/>
      <c r="K297" s="12" t="n"/>
      <c r="L297" s="13">
        <f>OR(E297="Pedido",E297="Modificación",E297="Anulación")</f>
        <v/>
      </c>
      <c r="M297" s="13">
        <f>AND(L297,F297="Sin intervención")</f>
        <v/>
      </c>
      <c r="N297" s="13">
        <f>AND(L297,OR(F297="Revisado y grabado",F297="En espera",F297="No grabado"))</f>
        <v/>
      </c>
      <c r="O297" s="13">
        <f>AND(L297,OR(F297="Sin intervención",F297="Revisado y grabado"))</f>
        <v/>
      </c>
      <c r="P297" s="13">
        <f>AND(O297,ISNUMBER(A297),ISNUMBER(H297),N(H297)&gt;=N(A297))</f>
        <v/>
      </c>
      <c r="Q297" s="13">
        <f>AND(O297,J297="Sí")</f>
        <v/>
      </c>
      <c r="R297" s="13">
        <f>AND(S297,OR(E297="",AND(L297,F297="")))</f>
        <v/>
      </c>
      <c r="S297" s="13">
        <f>COUNTA(A297:K297)&gt;0</f>
        <v/>
      </c>
    </row>
    <row r="298">
      <c r="A298" s="11" t="n"/>
      <c r="B298" s="12" t="n"/>
      <c r="C298" s="12" t="n"/>
      <c r="D298" s="12" t="n"/>
      <c r="E298" s="12" t="n"/>
      <c r="F298" s="12" t="n"/>
      <c r="G298" s="12" t="n"/>
      <c r="H298" s="11" t="n"/>
      <c r="I298" s="12" t="n"/>
      <c r="J298" s="12" t="n"/>
      <c r="K298" s="12" t="n"/>
      <c r="L298" s="13">
        <f>OR(E298="Pedido",E298="Modificación",E298="Anulación")</f>
        <v/>
      </c>
      <c r="M298" s="13">
        <f>AND(L298,F298="Sin intervención")</f>
        <v/>
      </c>
      <c r="N298" s="13">
        <f>AND(L298,OR(F298="Revisado y grabado",F298="En espera",F298="No grabado"))</f>
        <v/>
      </c>
      <c r="O298" s="13">
        <f>AND(L298,OR(F298="Sin intervención",F298="Revisado y grabado"))</f>
        <v/>
      </c>
      <c r="P298" s="13">
        <f>AND(O298,ISNUMBER(A298),ISNUMBER(H298),N(H298)&gt;=N(A298))</f>
        <v/>
      </c>
      <c r="Q298" s="13">
        <f>AND(O298,J298="Sí")</f>
        <v/>
      </c>
      <c r="R298" s="13">
        <f>AND(S298,OR(E298="",AND(L298,F298="")))</f>
        <v/>
      </c>
      <c r="S298" s="13">
        <f>COUNTA(A298:K298)&gt;0</f>
        <v/>
      </c>
    </row>
    <row r="299">
      <c r="A299" s="11" t="n"/>
      <c r="B299" s="12" t="n"/>
      <c r="C299" s="12" t="n"/>
      <c r="D299" s="12" t="n"/>
      <c r="E299" s="12" t="n"/>
      <c r="F299" s="12" t="n"/>
      <c r="G299" s="12" t="n"/>
      <c r="H299" s="11" t="n"/>
      <c r="I299" s="12" t="n"/>
      <c r="J299" s="12" t="n"/>
      <c r="K299" s="12" t="n"/>
      <c r="L299" s="13">
        <f>OR(E299="Pedido",E299="Modificación",E299="Anulación")</f>
        <v/>
      </c>
      <c r="M299" s="13">
        <f>AND(L299,F299="Sin intervención")</f>
        <v/>
      </c>
      <c r="N299" s="13">
        <f>AND(L299,OR(F299="Revisado y grabado",F299="En espera",F299="No grabado"))</f>
        <v/>
      </c>
      <c r="O299" s="13">
        <f>AND(L299,OR(F299="Sin intervención",F299="Revisado y grabado"))</f>
        <v/>
      </c>
      <c r="P299" s="13">
        <f>AND(O299,ISNUMBER(A299),ISNUMBER(H299),N(H299)&gt;=N(A299))</f>
        <v/>
      </c>
      <c r="Q299" s="13">
        <f>AND(O299,J299="Sí")</f>
        <v/>
      </c>
      <c r="R299" s="13">
        <f>AND(S299,OR(E299="",AND(L299,F299="")))</f>
        <v/>
      </c>
      <c r="S299" s="13">
        <f>COUNTA(A299:K299)&gt;0</f>
        <v/>
      </c>
    </row>
    <row r="300">
      <c r="A300" s="11" t="n"/>
      <c r="B300" s="12" t="n"/>
      <c r="C300" s="12" t="n"/>
      <c r="D300" s="12" t="n"/>
      <c r="E300" s="12" t="n"/>
      <c r="F300" s="12" t="n"/>
      <c r="G300" s="12" t="n"/>
      <c r="H300" s="11" t="n"/>
      <c r="I300" s="12" t="n"/>
      <c r="J300" s="12" t="n"/>
      <c r="K300" s="12" t="n"/>
      <c r="L300" s="13">
        <f>OR(E300="Pedido",E300="Modificación",E300="Anulación")</f>
        <v/>
      </c>
      <c r="M300" s="13">
        <f>AND(L300,F300="Sin intervención")</f>
        <v/>
      </c>
      <c r="N300" s="13">
        <f>AND(L300,OR(F300="Revisado y grabado",F300="En espera",F300="No grabado"))</f>
        <v/>
      </c>
      <c r="O300" s="13">
        <f>AND(L300,OR(F300="Sin intervención",F300="Revisado y grabado"))</f>
        <v/>
      </c>
      <c r="P300" s="13">
        <f>AND(O300,ISNUMBER(A300),ISNUMBER(H300),N(H300)&gt;=N(A300))</f>
        <v/>
      </c>
      <c r="Q300" s="13">
        <f>AND(O300,J300="Sí")</f>
        <v/>
      </c>
      <c r="R300" s="13">
        <f>AND(S300,OR(E300="",AND(L300,F300="")))</f>
        <v/>
      </c>
      <c r="S300" s="13">
        <f>COUNTA(A300:K300)&gt;0</f>
        <v/>
      </c>
    </row>
    <row r="301">
      <c r="A301" s="11" t="n"/>
      <c r="B301" s="12" t="n"/>
      <c r="C301" s="12" t="n"/>
      <c r="D301" s="12" t="n"/>
      <c r="E301" s="12" t="n"/>
      <c r="F301" s="12" t="n"/>
      <c r="G301" s="12" t="n"/>
      <c r="H301" s="11" t="n"/>
      <c r="I301" s="12" t="n"/>
      <c r="J301" s="12" t="n"/>
      <c r="K301" s="12" t="n"/>
      <c r="L301" s="13">
        <f>OR(E301="Pedido",E301="Modificación",E301="Anulación")</f>
        <v/>
      </c>
      <c r="M301" s="13">
        <f>AND(L301,F301="Sin intervención")</f>
        <v/>
      </c>
      <c r="N301" s="13">
        <f>AND(L301,OR(F301="Revisado y grabado",F301="En espera",F301="No grabado"))</f>
        <v/>
      </c>
      <c r="O301" s="13">
        <f>AND(L301,OR(F301="Sin intervención",F301="Revisado y grabado"))</f>
        <v/>
      </c>
      <c r="P301" s="13">
        <f>AND(O301,ISNUMBER(A301),ISNUMBER(H301),N(H301)&gt;=N(A301))</f>
        <v/>
      </c>
      <c r="Q301" s="13">
        <f>AND(O301,J301="Sí")</f>
        <v/>
      </c>
      <c r="R301" s="13">
        <f>AND(S301,OR(E301="",AND(L301,F301="")))</f>
        <v/>
      </c>
      <c r="S301" s="13">
        <f>COUNTA(A301:K301)&gt;0</f>
        <v/>
      </c>
    </row>
    <row r="302">
      <c r="A302" s="11" t="n"/>
      <c r="B302" s="12" t="n"/>
      <c r="C302" s="12" t="n"/>
      <c r="D302" s="12" t="n"/>
      <c r="E302" s="12" t="n"/>
      <c r="F302" s="12" t="n"/>
      <c r="G302" s="12" t="n"/>
      <c r="H302" s="11" t="n"/>
      <c r="I302" s="12" t="n"/>
      <c r="J302" s="12" t="n"/>
      <c r="K302" s="12" t="n"/>
      <c r="L302" s="13">
        <f>OR(E302="Pedido",E302="Modificación",E302="Anulación")</f>
        <v/>
      </c>
      <c r="M302" s="13">
        <f>AND(L302,F302="Sin intervención")</f>
        <v/>
      </c>
      <c r="N302" s="13">
        <f>AND(L302,OR(F302="Revisado y grabado",F302="En espera",F302="No grabado"))</f>
        <v/>
      </c>
      <c r="O302" s="13">
        <f>AND(L302,OR(F302="Sin intervención",F302="Revisado y grabado"))</f>
        <v/>
      </c>
      <c r="P302" s="13">
        <f>AND(O302,ISNUMBER(A302),ISNUMBER(H302),N(H302)&gt;=N(A302))</f>
        <v/>
      </c>
      <c r="Q302" s="13">
        <f>AND(O302,J302="Sí")</f>
        <v/>
      </c>
      <c r="R302" s="13">
        <f>AND(S302,OR(E302="",AND(L302,F302="")))</f>
        <v/>
      </c>
      <c r="S302" s="13">
        <f>COUNTA(A302:K302)&gt;0</f>
        <v/>
      </c>
    </row>
    <row r="303">
      <c r="A303" s="11" t="n"/>
      <c r="B303" s="12" t="n"/>
      <c r="C303" s="12" t="n"/>
      <c r="D303" s="12" t="n"/>
      <c r="E303" s="12" t="n"/>
      <c r="F303" s="12" t="n"/>
      <c r="G303" s="12" t="n"/>
      <c r="H303" s="11" t="n"/>
      <c r="I303" s="12" t="n"/>
      <c r="J303" s="12" t="n"/>
      <c r="K303" s="12" t="n"/>
      <c r="L303" s="13">
        <f>OR(E303="Pedido",E303="Modificación",E303="Anulación")</f>
        <v/>
      </c>
      <c r="M303" s="13">
        <f>AND(L303,F303="Sin intervención")</f>
        <v/>
      </c>
      <c r="N303" s="13">
        <f>AND(L303,OR(F303="Revisado y grabado",F303="En espera",F303="No grabado"))</f>
        <v/>
      </c>
      <c r="O303" s="13">
        <f>AND(L303,OR(F303="Sin intervención",F303="Revisado y grabado"))</f>
        <v/>
      </c>
      <c r="P303" s="13">
        <f>AND(O303,ISNUMBER(A303),ISNUMBER(H303),N(H303)&gt;=N(A303))</f>
        <v/>
      </c>
      <c r="Q303" s="13">
        <f>AND(O303,J303="Sí")</f>
        <v/>
      </c>
      <c r="R303" s="13">
        <f>AND(S303,OR(E303="",AND(L303,F303="")))</f>
        <v/>
      </c>
      <c r="S303" s="13">
        <f>COUNTA(A303:K303)&gt;0</f>
        <v/>
      </c>
    </row>
    <row r="304">
      <c r="A304" s="11" t="n"/>
      <c r="B304" s="12" t="n"/>
      <c r="C304" s="12" t="n"/>
      <c r="D304" s="12" t="n"/>
      <c r="E304" s="12" t="n"/>
      <c r="F304" s="12" t="n"/>
      <c r="G304" s="12" t="n"/>
      <c r="H304" s="11" t="n"/>
      <c r="I304" s="12" t="n"/>
      <c r="J304" s="12" t="n"/>
      <c r="K304" s="12" t="n"/>
      <c r="L304" s="13">
        <f>OR(E304="Pedido",E304="Modificación",E304="Anulación")</f>
        <v/>
      </c>
      <c r="M304" s="13">
        <f>AND(L304,F304="Sin intervención")</f>
        <v/>
      </c>
      <c r="N304" s="13">
        <f>AND(L304,OR(F304="Revisado y grabado",F304="En espera",F304="No grabado"))</f>
        <v/>
      </c>
      <c r="O304" s="13">
        <f>AND(L304,OR(F304="Sin intervención",F304="Revisado y grabado"))</f>
        <v/>
      </c>
      <c r="P304" s="13">
        <f>AND(O304,ISNUMBER(A304),ISNUMBER(H304),N(H304)&gt;=N(A304))</f>
        <v/>
      </c>
      <c r="Q304" s="13">
        <f>AND(O304,J304="Sí")</f>
        <v/>
      </c>
      <c r="R304" s="13">
        <f>AND(S304,OR(E304="",AND(L304,F304="")))</f>
        <v/>
      </c>
      <c r="S304" s="13">
        <f>COUNTA(A304:K304)&gt;0</f>
        <v/>
      </c>
    </row>
    <row r="305">
      <c r="A305" s="11" t="n"/>
      <c r="B305" s="12" t="n"/>
      <c r="C305" s="12" t="n"/>
      <c r="D305" s="12" t="n"/>
      <c r="E305" s="12" t="n"/>
      <c r="F305" s="12" t="n"/>
      <c r="G305" s="12" t="n"/>
      <c r="H305" s="11" t="n"/>
      <c r="I305" s="12" t="n"/>
      <c r="J305" s="12" t="n"/>
      <c r="K305" s="12" t="n"/>
      <c r="L305" s="13">
        <f>OR(E305="Pedido",E305="Modificación",E305="Anulación")</f>
        <v/>
      </c>
      <c r="M305" s="13">
        <f>AND(L305,F305="Sin intervención")</f>
        <v/>
      </c>
      <c r="N305" s="13">
        <f>AND(L305,OR(F305="Revisado y grabado",F305="En espera",F305="No grabado"))</f>
        <v/>
      </c>
      <c r="O305" s="13">
        <f>AND(L305,OR(F305="Sin intervención",F305="Revisado y grabado"))</f>
        <v/>
      </c>
      <c r="P305" s="13">
        <f>AND(O305,ISNUMBER(A305),ISNUMBER(H305),N(H305)&gt;=N(A305))</f>
        <v/>
      </c>
      <c r="Q305" s="13">
        <f>AND(O305,J305="Sí")</f>
        <v/>
      </c>
      <c r="R305" s="13">
        <f>AND(S305,OR(E305="",AND(L305,F305="")))</f>
        <v/>
      </c>
      <c r="S305" s="13">
        <f>COUNTA(A305:K305)&gt;0</f>
        <v/>
      </c>
    </row>
    <row r="306">
      <c r="A306" s="11" t="n"/>
      <c r="B306" s="12" t="n"/>
      <c r="C306" s="12" t="n"/>
      <c r="D306" s="12" t="n"/>
      <c r="E306" s="12" t="n"/>
      <c r="F306" s="12" t="n"/>
      <c r="G306" s="12" t="n"/>
      <c r="H306" s="11" t="n"/>
      <c r="I306" s="12" t="n"/>
      <c r="J306" s="12" t="n"/>
      <c r="K306" s="12" t="n"/>
      <c r="L306" s="13">
        <f>OR(E306="Pedido",E306="Modificación",E306="Anulación")</f>
        <v/>
      </c>
      <c r="M306" s="13">
        <f>AND(L306,F306="Sin intervención")</f>
        <v/>
      </c>
      <c r="N306" s="13">
        <f>AND(L306,OR(F306="Revisado y grabado",F306="En espera",F306="No grabado"))</f>
        <v/>
      </c>
      <c r="O306" s="13">
        <f>AND(L306,OR(F306="Sin intervención",F306="Revisado y grabado"))</f>
        <v/>
      </c>
      <c r="P306" s="13">
        <f>AND(O306,ISNUMBER(A306),ISNUMBER(H306),N(H306)&gt;=N(A306))</f>
        <v/>
      </c>
      <c r="Q306" s="13">
        <f>AND(O306,J306="Sí")</f>
        <v/>
      </c>
      <c r="R306" s="13">
        <f>AND(S306,OR(E306="",AND(L306,F306="")))</f>
        <v/>
      </c>
      <c r="S306" s="13">
        <f>COUNTA(A306:K306)&gt;0</f>
        <v/>
      </c>
    </row>
    <row r="307">
      <c r="A307" s="11" t="n"/>
      <c r="B307" s="12" t="n"/>
      <c r="C307" s="12" t="n"/>
      <c r="D307" s="12" t="n"/>
      <c r="E307" s="12" t="n"/>
      <c r="F307" s="12" t="n"/>
      <c r="G307" s="12" t="n"/>
      <c r="H307" s="11" t="n"/>
      <c r="I307" s="12" t="n"/>
      <c r="J307" s="12" t="n"/>
      <c r="K307" s="12" t="n"/>
      <c r="L307" s="13">
        <f>OR(E307="Pedido",E307="Modificación",E307="Anulación")</f>
        <v/>
      </c>
      <c r="M307" s="13">
        <f>AND(L307,F307="Sin intervención")</f>
        <v/>
      </c>
      <c r="N307" s="13">
        <f>AND(L307,OR(F307="Revisado y grabado",F307="En espera",F307="No grabado"))</f>
        <v/>
      </c>
      <c r="O307" s="13">
        <f>AND(L307,OR(F307="Sin intervención",F307="Revisado y grabado"))</f>
        <v/>
      </c>
      <c r="P307" s="13">
        <f>AND(O307,ISNUMBER(A307),ISNUMBER(H307),N(H307)&gt;=N(A307))</f>
        <v/>
      </c>
      <c r="Q307" s="13">
        <f>AND(O307,J307="Sí")</f>
        <v/>
      </c>
      <c r="R307" s="13">
        <f>AND(S307,OR(E307="",AND(L307,F307="")))</f>
        <v/>
      </c>
      <c r="S307" s="13">
        <f>COUNTA(A307:K307)&gt;0</f>
        <v/>
      </c>
    </row>
    <row r="308">
      <c r="A308" s="11" t="n"/>
      <c r="B308" s="12" t="n"/>
      <c r="C308" s="12" t="n"/>
      <c r="D308" s="12" t="n"/>
      <c r="E308" s="12" t="n"/>
      <c r="F308" s="12" t="n"/>
      <c r="G308" s="12" t="n"/>
      <c r="H308" s="11" t="n"/>
      <c r="I308" s="12" t="n"/>
      <c r="J308" s="12" t="n"/>
      <c r="K308" s="12" t="n"/>
      <c r="L308" s="13">
        <f>OR(E308="Pedido",E308="Modificación",E308="Anulación")</f>
        <v/>
      </c>
      <c r="M308" s="13">
        <f>AND(L308,F308="Sin intervención")</f>
        <v/>
      </c>
      <c r="N308" s="13">
        <f>AND(L308,OR(F308="Revisado y grabado",F308="En espera",F308="No grabado"))</f>
        <v/>
      </c>
      <c r="O308" s="13">
        <f>AND(L308,OR(F308="Sin intervención",F308="Revisado y grabado"))</f>
        <v/>
      </c>
      <c r="P308" s="13">
        <f>AND(O308,ISNUMBER(A308),ISNUMBER(H308),N(H308)&gt;=N(A308))</f>
        <v/>
      </c>
      <c r="Q308" s="13">
        <f>AND(O308,J308="Sí")</f>
        <v/>
      </c>
      <c r="R308" s="13">
        <f>AND(S308,OR(E308="",AND(L308,F308="")))</f>
        <v/>
      </c>
      <c r="S308" s="13">
        <f>COUNTA(A308:K308)&gt;0</f>
        <v/>
      </c>
    </row>
    <row r="309">
      <c r="A309" s="11" t="n"/>
      <c r="B309" s="12" t="n"/>
      <c r="C309" s="12" t="n"/>
      <c r="D309" s="12" t="n"/>
      <c r="E309" s="12" t="n"/>
      <c r="F309" s="12" t="n"/>
      <c r="G309" s="12" t="n"/>
      <c r="H309" s="11" t="n"/>
      <c r="I309" s="12" t="n"/>
      <c r="J309" s="12" t="n"/>
      <c r="K309" s="12" t="n"/>
      <c r="L309" s="13">
        <f>OR(E309="Pedido",E309="Modificación",E309="Anulación")</f>
        <v/>
      </c>
      <c r="M309" s="13">
        <f>AND(L309,F309="Sin intervención")</f>
        <v/>
      </c>
      <c r="N309" s="13">
        <f>AND(L309,OR(F309="Revisado y grabado",F309="En espera",F309="No grabado"))</f>
        <v/>
      </c>
      <c r="O309" s="13">
        <f>AND(L309,OR(F309="Sin intervención",F309="Revisado y grabado"))</f>
        <v/>
      </c>
      <c r="P309" s="13">
        <f>AND(O309,ISNUMBER(A309),ISNUMBER(H309),N(H309)&gt;=N(A309))</f>
        <v/>
      </c>
      <c r="Q309" s="13">
        <f>AND(O309,J309="Sí")</f>
        <v/>
      </c>
      <c r="R309" s="13">
        <f>AND(S309,OR(E309="",AND(L309,F309="")))</f>
        <v/>
      </c>
      <c r="S309" s="13">
        <f>COUNTA(A309:K309)&gt;0</f>
        <v/>
      </c>
    </row>
    <row r="310">
      <c r="A310" s="11" t="n"/>
      <c r="B310" s="12" t="n"/>
      <c r="C310" s="12" t="n"/>
      <c r="D310" s="12" t="n"/>
      <c r="E310" s="12" t="n"/>
      <c r="F310" s="12" t="n"/>
      <c r="G310" s="12" t="n"/>
      <c r="H310" s="11" t="n"/>
      <c r="I310" s="12" t="n"/>
      <c r="J310" s="12" t="n"/>
      <c r="K310" s="12" t="n"/>
      <c r="L310" s="13">
        <f>OR(E310="Pedido",E310="Modificación",E310="Anulación")</f>
        <v/>
      </c>
      <c r="M310" s="13">
        <f>AND(L310,F310="Sin intervención")</f>
        <v/>
      </c>
      <c r="N310" s="13">
        <f>AND(L310,OR(F310="Revisado y grabado",F310="En espera",F310="No grabado"))</f>
        <v/>
      </c>
      <c r="O310" s="13">
        <f>AND(L310,OR(F310="Sin intervención",F310="Revisado y grabado"))</f>
        <v/>
      </c>
      <c r="P310" s="13">
        <f>AND(O310,ISNUMBER(A310),ISNUMBER(H310),N(H310)&gt;=N(A310))</f>
        <v/>
      </c>
      <c r="Q310" s="13">
        <f>AND(O310,J310="Sí")</f>
        <v/>
      </c>
      <c r="R310" s="13">
        <f>AND(S310,OR(E310="",AND(L310,F310="")))</f>
        <v/>
      </c>
      <c r="S310" s="13">
        <f>COUNTA(A310:K310)&gt;0</f>
        <v/>
      </c>
    </row>
    <row r="311">
      <c r="A311" s="11" t="n"/>
      <c r="B311" s="12" t="n"/>
      <c r="C311" s="12" t="n"/>
      <c r="D311" s="12" t="n"/>
      <c r="E311" s="12" t="n"/>
      <c r="F311" s="12" t="n"/>
      <c r="G311" s="12" t="n"/>
      <c r="H311" s="11" t="n"/>
      <c r="I311" s="12" t="n"/>
      <c r="J311" s="12" t="n"/>
      <c r="K311" s="12" t="n"/>
      <c r="L311" s="13">
        <f>OR(E311="Pedido",E311="Modificación",E311="Anulación")</f>
        <v/>
      </c>
      <c r="M311" s="13">
        <f>AND(L311,F311="Sin intervención")</f>
        <v/>
      </c>
      <c r="N311" s="13">
        <f>AND(L311,OR(F311="Revisado y grabado",F311="En espera",F311="No grabado"))</f>
        <v/>
      </c>
      <c r="O311" s="13">
        <f>AND(L311,OR(F311="Sin intervención",F311="Revisado y grabado"))</f>
        <v/>
      </c>
      <c r="P311" s="13">
        <f>AND(O311,ISNUMBER(A311),ISNUMBER(H311),N(H311)&gt;=N(A311))</f>
        <v/>
      </c>
      <c r="Q311" s="13">
        <f>AND(O311,J311="Sí")</f>
        <v/>
      </c>
      <c r="R311" s="13">
        <f>AND(S311,OR(E311="",AND(L311,F311="")))</f>
        <v/>
      </c>
      <c r="S311" s="13">
        <f>COUNTA(A311:K311)&gt;0</f>
        <v/>
      </c>
    </row>
    <row r="312">
      <c r="A312" s="11" t="n"/>
      <c r="B312" s="12" t="n"/>
      <c r="C312" s="12" t="n"/>
      <c r="D312" s="12" t="n"/>
      <c r="E312" s="12" t="n"/>
      <c r="F312" s="12" t="n"/>
      <c r="G312" s="12" t="n"/>
      <c r="H312" s="11" t="n"/>
      <c r="I312" s="12" t="n"/>
      <c r="J312" s="12" t="n"/>
      <c r="K312" s="12" t="n"/>
      <c r="L312" s="13">
        <f>OR(E312="Pedido",E312="Modificación",E312="Anulación")</f>
        <v/>
      </c>
      <c r="M312" s="13">
        <f>AND(L312,F312="Sin intervención")</f>
        <v/>
      </c>
      <c r="N312" s="13">
        <f>AND(L312,OR(F312="Revisado y grabado",F312="En espera",F312="No grabado"))</f>
        <v/>
      </c>
      <c r="O312" s="13">
        <f>AND(L312,OR(F312="Sin intervención",F312="Revisado y grabado"))</f>
        <v/>
      </c>
      <c r="P312" s="13">
        <f>AND(O312,ISNUMBER(A312),ISNUMBER(H312),N(H312)&gt;=N(A312))</f>
        <v/>
      </c>
      <c r="Q312" s="13">
        <f>AND(O312,J312="Sí")</f>
        <v/>
      </c>
      <c r="R312" s="13">
        <f>AND(S312,OR(E312="",AND(L312,F312="")))</f>
        <v/>
      </c>
      <c r="S312" s="13">
        <f>COUNTA(A312:K312)&gt;0</f>
        <v/>
      </c>
    </row>
    <row r="313">
      <c r="A313" s="11" t="n"/>
      <c r="B313" s="12" t="n"/>
      <c r="C313" s="12" t="n"/>
      <c r="D313" s="12" t="n"/>
      <c r="E313" s="12" t="n"/>
      <c r="F313" s="12" t="n"/>
      <c r="G313" s="12" t="n"/>
      <c r="H313" s="11" t="n"/>
      <c r="I313" s="12" t="n"/>
      <c r="J313" s="12" t="n"/>
      <c r="K313" s="12" t="n"/>
      <c r="L313" s="13">
        <f>OR(E313="Pedido",E313="Modificación",E313="Anulación")</f>
        <v/>
      </c>
      <c r="M313" s="13">
        <f>AND(L313,F313="Sin intervención")</f>
        <v/>
      </c>
      <c r="N313" s="13">
        <f>AND(L313,OR(F313="Revisado y grabado",F313="En espera",F313="No grabado"))</f>
        <v/>
      </c>
      <c r="O313" s="13">
        <f>AND(L313,OR(F313="Sin intervención",F313="Revisado y grabado"))</f>
        <v/>
      </c>
      <c r="P313" s="13">
        <f>AND(O313,ISNUMBER(A313),ISNUMBER(H313),N(H313)&gt;=N(A313))</f>
        <v/>
      </c>
      <c r="Q313" s="13">
        <f>AND(O313,J313="Sí")</f>
        <v/>
      </c>
      <c r="R313" s="13">
        <f>AND(S313,OR(E313="",AND(L313,F313="")))</f>
        <v/>
      </c>
      <c r="S313" s="13">
        <f>COUNTA(A313:K313)&gt;0</f>
        <v/>
      </c>
    </row>
    <row r="314">
      <c r="A314" s="11" t="n"/>
      <c r="B314" s="12" t="n"/>
      <c r="C314" s="12" t="n"/>
      <c r="D314" s="12" t="n"/>
      <c r="E314" s="12" t="n"/>
      <c r="F314" s="12" t="n"/>
      <c r="G314" s="12" t="n"/>
      <c r="H314" s="11" t="n"/>
      <c r="I314" s="12" t="n"/>
      <c r="J314" s="12" t="n"/>
      <c r="K314" s="12" t="n"/>
      <c r="L314" s="13">
        <f>OR(E314="Pedido",E314="Modificación",E314="Anulación")</f>
        <v/>
      </c>
      <c r="M314" s="13">
        <f>AND(L314,F314="Sin intervención")</f>
        <v/>
      </c>
      <c r="N314" s="13">
        <f>AND(L314,OR(F314="Revisado y grabado",F314="En espera",F314="No grabado"))</f>
        <v/>
      </c>
      <c r="O314" s="13">
        <f>AND(L314,OR(F314="Sin intervención",F314="Revisado y grabado"))</f>
        <v/>
      </c>
      <c r="P314" s="13">
        <f>AND(O314,ISNUMBER(A314),ISNUMBER(H314),N(H314)&gt;=N(A314))</f>
        <v/>
      </c>
      <c r="Q314" s="13">
        <f>AND(O314,J314="Sí")</f>
        <v/>
      </c>
      <c r="R314" s="13">
        <f>AND(S314,OR(E314="",AND(L314,F314="")))</f>
        <v/>
      </c>
      <c r="S314" s="13">
        <f>COUNTA(A314:K314)&gt;0</f>
        <v/>
      </c>
    </row>
    <row r="315">
      <c r="A315" s="11" t="n"/>
      <c r="B315" s="12" t="n"/>
      <c r="C315" s="12" t="n"/>
      <c r="D315" s="12" t="n"/>
      <c r="E315" s="12" t="n"/>
      <c r="F315" s="12" t="n"/>
      <c r="G315" s="12" t="n"/>
      <c r="H315" s="11" t="n"/>
      <c r="I315" s="12" t="n"/>
      <c r="J315" s="12" t="n"/>
      <c r="K315" s="12" t="n"/>
      <c r="L315" s="13">
        <f>OR(E315="Pedido",E315="Modificación",E315="Anulación")</f>
        <v/>
      </c>
      <c r="M315" s="13">
        <f>AND(L315,F315="Sin intervención")</f>
        <v/>
      </c>
      <c r="N315" s="13">
        <f>AND(L315,OR(F315="Revisado y grabado",F315="En espera",F315="No grabado"))</f>
        <v/>
      </c>
      <c r="O315" s="13">
        <f>AND(L315,OR(F315="Sin intervención",F315="Revisado y grabado"))</f>
        <v/>
      </c>
      <c r="P315" s="13">
        <f>AND(O315,ISNUMBER(A315),ISNUMBER(H315),N(H315)&gt;=N(A315))</f>
        <v/>
      </c>
      <c r="Q315" s="13">
        <f>AND(O315,J315="Sí")</f>
        <v/>
      </c>
      <c r="R315" s="13">
        <f>AND(S315,OR(E315="",AND(L315,F315="")))</f>
        <v/>
      </c>
      <c r="S315" s="13">
        <f>COUNTA(A315:K315)&gt;0</f>
        <v/>
      </c>
    </row>
    <row r="316">
      <c r="A316" s="11" t="n"/>
      <c r="B316" s="12" t="n"/>
      <c r="C316" s="12" t="n"/>
      <c r="D316" s="12" t="n"/>
      <c r="E316" s="12" t="n"/>
      <c r="F316" s="12" t="n"/>
      <c r="G316" s="12" t="n"/>
      <c r="H316" s="11" t="n"/>
      <c r="I316" s="12" t="n"/>
      <c r="J316" s="12" t="n"/>
      <c r="K316" s="12" t="n"/>
      <c r="L316" s="13">
        <f>OR(E316="Pedido",E316="Modificación",E316="Anulación")</f>
        <v/>
      </c>
      <c r="M316" s="13">
        <f>AND(L316,F316="Sin intervención")</f>
        <v/>
      </c>
      <c r="N316" s="13">
        <f>AND(L316,OR(F316="Revisado y grabado",F316="En espera",F316="No grabado"))</f>
        <v/>
      </c>
      <c r="O316" s="13">
        <f>AND(L316,OR(F316="Sin intervención",F316="Revisado y grabado"))</f>
        <v/>
      </c>
      <c r="P316" s="13">
        <f>AND(O316,ISNUMBER(A316),ISNUMBER(H316),N(H316)&gt;=N(A316))</f>
        <v/>
      </c>
      <c r="Q316" s="13">
        <f>AND(O316,J316="Sí")</f>
        <v/>
      </c>
      <c r="R316" s="13">
        <f>AND(S316,OR(E316="",AND(L316,F316="")))</f>
        <v/>
      </c>
      <c r="S316" s="13">
        <f>COUNTA(A316:K316)&gt;0</f>
        <v/>
      </c>
    </row>
    <row r="317">
      <c r="A317" s="11" t="n"/>
      <c r="B317" s="12" t="n"/>
      <c r="C317" s="12" t="n"/>
      <c r="D317" s="12" t="n"/>
      <c r="E317" s="12" t="n"/>
      <c r="F317" s="12" t="n"/>
      <c r="G317" s="12" t="n"/>
      <c r="H317" s="11" t="n"/>
      <c r="I317" s="12" t="n"/>
      <c r="J317" s="12" t="n"/>
      <c r="K317" s="12" t="n"/>
      <c r="L317" s="13">
        <f>OR(E317="Pedido",E317="Modificación",E317="Anulación")</f>
        <v/>
      </c>
      <c r="M317" s="13">
        <f>AND(L317,F317="Sin intervención")</f>
        <v/>
      </c>
      <c r="N317" s="13">
        <f>AND(L317,OR(F317="Revisado y grabado",F317="En espera",F317="No grabado"))</f>
        <v/>
      </c>
      <c r="O317" s="13">
        <f>AND(L317,OR(F317="Sin intervención",F317="Revisado y grabado"))</f>
        <v/>
      </c>
      <c r="P317" s="13">
        <f>AND(O317,ISNUMBER(A317),ISNUMBER(H317),N(H317)&gt;=N(A317))</f>
        <v/>
      </c>
      <c r="Q317" s="13">
        <f>AND(O317,J317="Sí")</f>
        <v/>
      </c>
      <c r="R317" s="13">
        <f>AND(S317,OR(E317="",AND(L317,F317="")))</f>
        <v/>
      </c>
      <c r="S317" s="13">
        <f>COUNTA(A317:K317)&gt;0</f>
        <v/>
      </c>
    </row>
    <row r="318">
      <c r="A318" s="11" t="n"/>
      <c r="B318" s="12" t="n"/>
      <c r="C318" s="12" t="n"/>
      <c r="D318" s="12" t="n"/>
      <c r="E318" s="12" t="n"/>
      <c r="F318" s="12" t="n"/>
      <c r="G318" s="12" t="n"/>
      <c r="H318" s="11" t="n"/>
      <c r="I318" s="12" t="n"/>
      <c r="J318" s="12" t="n"/>
      <c r="K318" s="12" t="n"/>
      <c r="L318" s="13">
        <f>OR(E318="Pedido",E318="Modificación",E318="Anulación")</f>
        <v/>
      </c>
      <c r="M318" s="13">
        <f>AND(L318,F318="Sin intervención")</f>
        <v/>
      </c>
      <c r="N318" s="13">
        <f>AND(L318,OR(F318="Revisado y grabado",F318="En espera",F318="No grabado"))</f>
        <v/>
      </c>
      <c r="O318" s="13">
        <f>AND(L318,OR(F318="Sin intervención",F318="Revisado y grabado"))</f>
        <v/>
      </c>
      <c r="P318" s="13">
        <f>AND(O318,ISNUMBER(A318),ISNUMBER(H318),N(H318)&gt;=N(A318))</f>
        <v/>
      </c>
      <c r="Q318" s="13">
        <f>AND(O318,J318="Sí")</f>
        <v/>
      </c>
      <c r="R318" s="13">
        <f>AND(S318,OR(E318="",AND(L318,F318="")))</f>
        <v/>
      </c>
      <c r="S318" s="13">
        <f>COUNTA(A318:K318)&gt;0</f>
        <v/>
      </c>
    </row>
    <row r="319">
      <c r="A319" s="11" t="n"/>
      <c r="B319" s="12" t="n"/>
      <c r="C319" s="12" t="n"/>
      <c r="D319" s="12" t="n"/>
      <c r="E319" s="12" t="n"/>
      <c r="F319" s="12" t="n"/>
      <c r="G319" s="12" t="n"/>
      <c r="H319" s="11" t="n"/>
      <c r="I319" s="12" t="n"/>
      <c r="J319" s="12" t="n"/>
      <c r="K319" s="12" t="n"/>
      <c r="L319" s="13">
        <f>OR(E319="Pedido",E319="Modificación",E319="Anulación")</f>
        <v/>
      </c>
      <c r="M319" s="13">
        <f>AND(L319,F319="Sin intervención")</f>
        <v/>
      </c>
      <c r="N319" s="13">
        <f>AND(L319,OR(F319="Revisado y grabado",F319="En espera",F319="No grabado"))</f>
        <v/>
      </c>
      <c r="O319" s="13">
        <f>AND(L319,OR(F319="Sin intervención",F319="Revisado y grabado"))</f>
        <v/>
      </c>
      <c r="P319" s="13">
        <f>AND(O319,ISNUMBER(A319),ISNUMBER(H319),N(H319)&gt;=N(A319))</f>
        <v/>
      </c>
      <c r="Q319" s="13">
        <f>AND(O319,J319="Sí")</f>
        <v/>
      </c>
      <c r="R319" s="13">
        <f>AND(S319,OR(E319="",AND(L319,F319="")))</f>
        <v/>
      </c>
      <c r="S319" s="13">
        <f>COUNTA(A319:K319)&gt;0</f>
        <v/>
      </c>
    </row>
    <row r="320">
      <c r="A320" s="11" t="n"/>
      <c r="B320" s="12" t="n"/>
      <c r="C320" s="12" t="n"/>
      <c r="D320" s="12" t="n"/>
      <c r="E320" s="12" t="n"/>
      <c r="F320" s="12" t="n"/>
      <c r="G320" s="12" t="n"/>
      <c r="H320" s="11" t="n"/>
      <c r="I320" s="12" t="n"/>
      <c r="J320" s="12" t="n"/>
      <c r="K320" s="12" t="n"/>
      <c r="L320" s="13">
        <f>OR(E320="Pedido",E320="Modificación",E320="Anulación")</f>
        <v/>
      </c>
      <c r="M320" s="13">
        <f>AND(L320,F320="Sin intervención")</f>
        <v/>
      </c>
      <c r="N320" s="13">
        <f>AND(L320,OR(F320="Revisado y grabado",F320="En espera",F320="No grabado"))</f>
        <v/>
      </c>
      <c r="O320" s="13">
        <f>AND(L320,OR(F320="Sin intervención",F320="Revisado y grabado"))</f>
        <v/>
      </c>
      <c r="P320" s="13">
        <f>AND(O320,ISNUMBER(A320),ISNUMBER(H320),N(H320)&gt;=N(A320))</f>
        <v/>
      </c>
      <c r="Q320" s="13">
        <f>AND(O320,J320="Sí")</f>
        <v/>
      </c>
      <c r="R320" s="13">
        <f>AND(S320,OR(E320="",AND(L320,F320="")))</f>
        <v/>
      </c>
      <c r="S320" s="13">
        <f>COUNTA(A320:K320)&gt;0</f>
        <v/>
      </c>
    </row>
    <row r="321">
      <c r="A321" s="11" t="n"/>
      <c r="B321" s="12" t="n"/>
      <c r="C321" s="12" t="n"/>
      <c r="D321" s="12" t="n"/>
      <c r="E321" s="12" t="n"/>
      <c r="F321" s="12" t="n"/>
      <c r="G321" s="12" t="n"/>
      <c r="H321" s="11" t="n"/>
      <c r="I321" s="12" t="n"/>
      <c r="J321" s="12" t="n"/>
      <c r="K321" s="12" t="n"/>
      <c r="L321" s="13">
        <f>OR(E321="Pedido",E321="Modificación",E321="Anulación")</f>
        <v/>
      </c>
      <c r="M321" s="13">
        <f>AND(L321,F321="Sin intervención")</f>
        <v/>
      </c>
      <c r="N321" s="13">
        <f>AND(L321,OR(F321="Revisado y grabado",F321="En espera",F321="No grabado"))</f>
        <v/>
      </c>
      <c r="O321" s="13">
        <f>AND(L321,OR(F321="Sin intervención",F321="Revisado y grabado"))</f>
        <v/>
      </c>
      <c r="P321" s="13">
        <f>AND(O321,ISNUMBER(A321),ISNUMBER(H321),N(H321)&gt;=N(A321))</f>
        <v/>
      </c>
      <c r="Q321" s="13">
        <f>AND(O321,J321="Sí")</f>
        <v/>
      </c>
      <c r="R321" s="13">
        <f>AND(S321,OR(E321="",AND(L321,F321="")))</f>
        <v/>
      </c>
      <c r="S321" s="13">
        <f>COUNTA(A321:K321)&gt;0</f>
        <v/>
      </c>
    </row>
    <row r="322">
      <c r="A322" s="11" t="n"/>
      <c r="B322" s="12" t="n"/>
      <c r="C322" s="12" t="n"/>
      <c r="D322" s="12" t="n"/>
      <c r="E322" s="12" t="n"/>
      <c r="F322" s="12" t="n"/>
      <c r="G322" s="12" t="n"/>
      <c r="H322" s="11" t="n"/>
      <c r="I322" s="12" t="n"/>
      <c r="J322" s="12" t="n"/>
      <c r="K322" s="12" t="n"/>
      <c r="L322" s="13">
        <f>OR(E322="Pedido",E322="Modificación",E322="Anulación")</f>
        <v/>
      </c>
      <c r="M322" s="13">
        <f>AND(L322,F322="Sin intervención")</f>
        <v/>
      </c>
      <c r="N322" s="13">
        <f>AND(L322,OR(F322="Revisado y grabado",F322="En espera",F322="No grabado"))</f>
        <v/>
      </c>
      <c r="O322" s="13">
        <f>AND(L322,OR(F322="Sin intervención",F322="Revisado y grabado"))</f>
        <v/>
      </c>
      <c r="P322" s="13">
        <f>AND(O322,ISNUMBER(A322),ISNUMBER(H322),N(H322)&gt;=N(A322))</f>
        <v/>
      </c>
      <c r="Q322" s="13">
        <f>AND(O322,J322="Sí")</f>
        <v/>
      </c>
      <c r="R322" s="13">
        <f>AND(S322,OR(E322="",AND(L322,F322="")))</f>
        <v/>
      </c>
      <c r="S322" s="13">
        <f>COUNTA(A322:K322)&gt;0</f>
        <v/>
      </c>
    </row>
    <row r="323">
      <c r="A323" s="11" t="n"/>
      <c r="B323" s="12" t="n"/>
      <c r="C323" s="12" t="n"/>
      <c r="D323" s="12" t="n"/>
      <c r="E323" s="12" t="n"/>
      <c r="F323" s="12" t="n"/>
      <c r="G323" s="12" t="n"/>
      <c r="H323" s="11" t="n"/>
      <c r="I323" s="12" t="n"/>
      <c r="J323" s="12" t="n"/>
      <c r="K323" s="12" t="n"/>
      <c r="L323" s="13">
        <f>OR(E323="Pedido",E323="Modificación",E323="Anulación")</f>
        <v/>
      </c>
      <c r="M323" s="13">
        <f>AND(L323,F323="Sin intervención")</f>
        <v/>
      </c>
      <c r="N323" s="13">
        <f>AND(L323,OR(F323="Revisado y grabado",F323="En espera",F323="No grabado"))</f>
        <v/>
      </c>
      <c r="O323" s="13">
        <f>AND(L323,OR(F323="Sin intervención",F323="Revisado y grabado"))</f>
        <v/>
      </c>
      <c r="P323" s="13">
        <f>AND(O323,ISNUMBER(A323),ISNUMBER(H323),N(H323)&gt;=N(A323))</f>
        <v/>
      </c>
      <c r="Q323" s="13">
        <f>AND(O323,J323="Sí")</f>
        <v/>
      </c>
      <c r="R323" s="13">
        <f>AND(S323,OR(E323="",AND(L323,F323="")))</f>
        <v/>
      </c>
      <c r="S323" s="13">
        <f>COUNTA(A323:K323)&gt;0</f>
        <v/>
      </c>
    </row>
    <row r="324">
      <c r="A324" s="11" t="n"/>
      <c r="B324" s="12" t="n"/>
      <c r="C324" s="12" t="n"/>
      <c r="D324" s="12" t="n"/>
      <c r="E324" s="12" t="n"/>
      <c r="F324" s="12" t="n"/>
      <c r="G324" s="12" t="n"/>
      <c r="H324" s="11" t="n"/>
      <c r="I324" s="12" t="n"/>
      <c r="J324" s="12" t="n"/>
      <c r="K324" s="12" t="n"/>
      <c r="L324" s="13">
        <f>OR(E324="Pedido",E324="Modificación",E324="Anulación")</f>
        <v/>
      </c>
      <c r="M324" s="13">
        <f>AND(L324,F324="Sin intervención")</f>
        <v/>
      </c>
      <c r="N324" s="13">
        <f>AND(L324,OR(F324="Revisado y grabado",F324="En espera",F324="No grabado"))</f>
        <v/>
      </c>
      <c r="O324" s="13">
        <f>AND(L324,OR(F324="Sin intervención",F324="Revisado y grabado"))</f>
        <v/>
      </c>
      <c r="P324" s="13">
        <f>AND(O324,ISNUMBER(A324),ISNUMBER(H324),N(H324)&gt;=N(A324))</f>
        <v/>
      </c>
      <c r="Q324" s="13">
        <f>AND(O324,J324="Sí")</f>
        <v/>
      </c>
      <c r="R324" s="13">
        <f>AND(S324,OR(E324="",AND(L324,F324="")))</f>
        <v/>
      </c>
      <c r="S324" s="13">
        <f>COUNTA(A324:K324)&gt;0</f>
        <v/>
      </c>
    </row>
    <row r="325">
      <c r="A325" s="11" t="n"/>
      <c r="B325" s="12" t="n"/>
      <c r="C325" s="12" t="n"/>
      <c r="D325" s="12" t="n"/>
      <c r="E325" s="12" t="n"/>
      <c r="F325" s="12" t="n"/>
      <c r="G325" s="12" t="n"/>
      <c r="H325" s="11" t="n"/>
      <c r="I325" s="12" t="n"/>
      <c r="J325" s="12" t="n"/>
      <c r="K325" s="12" t="n"/>
      <c r="L325" s="13">
        <f>OR(E325="Pedido",E325="Modificación",E325="Anulación")</f>
        <v/>
      </c>
      <c r="M325" s="13">
        <f>AND(L325,F325="Sin intervención")</f>
        <v/>
      </c>
      <c r="N325" s="13">
        <f>AND(L325,OR(F325="Revisado y grabado",F325="En espera",F325="No grabado"))</f>
        <v/>
      </c>
      <c r="O325" s="13">
        <f>AND(L325,OR(F325="Sin intervención",F325="Revisado y grabado"))</f>
        <v/>
      </c>
      <c r="P325" s="13">
        <f>AND(O325,ISNUMBER(A325),ISNUMBER(H325),N(H325)&gt;=N(A325))</f>
        <v/>
      </c>
      <c r="Q325" s="13">
        <f>AND(O325,J325="Sí")</f>
        <v/>
      </c>
      <c r="R325" s="13">
        <f>AND(S325,OR(E325="",AND(L325,F325="")))</f>
        <v/>
      </c>
      <c r="S325" s="13">
        <f>COUNTA(A325:K325)&gt;0</f>
        <v/>
      </c>
    </row>
    <row r="326">
      <c r="A326" s="11" t="n"/>
      <c r="B326" s="12" t="n"/>
      <c r="C326" s="12" t="n"/>
      <c r="D326" s="12" t="n"/>
      <c r="E326" s="12" t="n"/>
      <c r="F326" s="12" t="n"/>
      <c r="G326" s="12" t="n"/>
      <c r="H326" s="11" t="n"/>
      <c r="I326" s="12" t="n"/>
      <c r="J326" s="12" t="n"/>
      <c r="K326" s="12" t="n"/>
      <c r="L326" s="13">
        <f>OR(E326="Pedido",E326="Modificación",E326="Anulación")</f>
        <v/>
      </c>
      <c r="M326" s="13">
        <f>AND(L326,F326="Sin intervención")</f>
        <v/>
      </c>
      <c r="N326" s="13">
        <f>AND(L326,OR(F326="Revisado y grabado",F326="En espera",F326="No grabado"))</f>
        <v/>
      </c>
      <c r="O326" s="13">
        <f>AND(L326,OR(F326="Sin intervención",F326="Revisado y grabado"))</f>
        <v/>
      </c>
      <c r="P326" s="13">
        <f>AND(O326,ISNUMBER(A326),ISNUMBER(H326),N(H326)&gt;=N(A326))</f>
        <v/>
      </c>
      <c r="Q326" s="13">
        <f>AND(O326,J326="Sí")</f>
        <v/>
      </c>
      <c r="R326" s="13">
        <f>AND(S326,OR(E326="",AND(L326,F326="")))</f>
        <v/>
      </c>
      <c r="S326" s="13">
        <f>COUNTA(A326:K326)&gt;0</f>
        <v/>
      </c>
    </row>
    <row r="327">
      <c r="A327" s="11" t="n"/>
      <c r="B327" s="12" t="n"/>
      <c r="C327" s="12" t="n"/>
      <c r="D327" s="12" t="n"/>
      <c r="E327" s="12" t="n"/>
      <c r="F327" s="12" t="n"/>
      <c r="G327" s="12" t="n"/>
      <c r="H327" s="11" t="n"/>
      <c r="I327" s="12" t="n"/>
      <c r="J327" s="12" t="n"/>
      <c r="K327" s="12" t="n"/>
      <c r="L327" s="13">
        <f>OR(E327="Pedido",E327="Modificación",E327="Anulación")</f>
        <v/>
      </c>
      <c r="M327" s="13">
        <f>AND(L327,F327="Sin intervención")</f>
        <v/>
      </c>
      <c r="N327" s="13">
        <f>AND(L327,OR(F327="Revisado y grabado",F327="En espera",F327="No grabado"))</f>
        <v/>
      </c>
      <c r="O327" s="13">
        <f>AND(L327,OR(F327="Sin intervención",F327="Revisado y grabado"))</f>
        <v/>
      </c>
      <c r="P327" s="13">
        <f>AND(O327,ISNUMBER(A327),ISNUMBER(H327),N(H327)&gt;=N(A327))</f>
        <v/>
      </c>
      <c r="Q327" s="13">
        <f>AND(O327,J327="Sí")</f>
        <v/>
      </c>
      <c r="R327" s="13">
        <f>AND(S327,OR(E327="",AND(L327,F327="")))</f>
        <v/>
      </c>
      <c r="S327" s="13">
        <f>COUNTA(A327:K327)&gt;0</f>
        <v/>
      </c>
    </row>
    <row r="328">
      <c r="A328" s="11" t="n"/>
      <c r="B328" s="12" t="n"/>
      <c r="C328" s="12" t="n"/>
      <c r="D328" s="12" t="n"/>
      <c r="E328" s="12" t="n"/>
      <c r="F328" s="12" t="n"/>
      <c r="G328" s="12" t="n"/>
      <c r="H328" s="11" t="n"/>
      <c r="I328" s="12" t="n"/>
      <c r="J328" s="12" t="n"/>
      <c r="K328" s="12" t="n"/>
      <c r="L328" s="13">
        <f>OR(E328="Pedido",E328="Modificación",E328="Anulación")</f>
        <v/>
      </c>
      <c r="M328" s="13">
        <f>AND(L328,F328="Sin intervención")</f>
        <v/>
      </c>
      <c r="N328" s="13">
        <f>AND(L328,OR(F328="Revisado y grabado",F328="En espera",F328="No grabado"))</f>
        <v/>
      </c>
      <c r="O328" s="13">
        <f>AND(L328,OR(F328="Sin intervención",F328="Revisado y grabado"))</f>
        <v/>
      </c>
      <c r="P328" s="13">
        <f>AND(O328,ISNUMBER(A328),ISNUMBER(H328),N(H328)&gt;=N(A328))</f>
        <v/>
      </c>
      <c r="Q328" s="13">
        <f>AND(O328,J328="Sí")</f>
        <v/>
      </c>
      <c r="R328" s="13">
        <f>AND(S328,OR(E328="",AND(L328,F328="")))</f>
        <v/>
      </c>
      <c r="S328" s="13">
        <f>COUNTA(A328:K328)&gt;0</f>
        <v/>
      </c>
    </row>
    <row r="329">
      <c r="A329" s="11" t="n"/>
      <c r="B329" s="12" t="n"/>
      <c r="C329" s="12" t="n"/>
      <c r="D329" s="12" t="n"/>
      <c r="E329" s="12" t="n"/>
      <c r="F329" s="12" t="n"/>
      <c r="G329" s="12" t="n"/>
      <c r="H329" s="11" t="n"/>
      <c r="I329" s="12" t="n"/>
      <c r="J329" s="12" t="n"/>
      <c r="K329" s="12" t="n"/>
      <c r="L329" s="13">
        <f>OR(E329="Pedido",E329="Modificación",E329="Anulación")</f>
        <v/>
      </c>
      <c r="M329" s="13">
        <f>AND(L329,F329="Sin intervención")</f>
        <v/>
      </c>
      <c r="N329" s="13">
        <f>AND(L329,OR(F329="Revisado y grabado",F329="En espera",F329="No grabado"))</f>
        <v/>
      </c>
      <c r="O329" s="13">
        <f>AND(L329,OR(F329="Sin intervención",F329="Revisado y grabado"))</f>
        <v/>
      </c>
      <c r="P329" s="13">
        <f>AND(O329,ISNUMBER(A329),ISNUMBER(H329),N(H329)&gt;=N(A329))</f>
        <v/>
      </c>
      <c r="Q329" s="13">
        <f>AND(O329,J329="Sí")</f>
        <v/>
      </c>
      <c r="R329" s="13">
        <f>AND(S329,OR(E329="",AND(L329,F329="")))</f>
        <v/>
      </c>
      <c r="S329" s="13">
        <f>COUNTA(A329:K329)&gt;0</f>
        <v/>
      </c>
    </row>
    <row r="330">
      <c r="A330" s="11" t="n"/>
      <c r="B330" s="12" t="n"/>
      <c r="C330" s="12" t="n"/>
      <c r="D330" s="12" t="n"/>
      <c r="E330" s="12" t="n"/>
      <c r="F330" s="12" t="n"/>
      <c r="G330" s="12" t="n"/>
      <c r="H330" s="11" t="n"/>
      <c r="I330" s="12" t="n"/>
      <c r="J330" s="12" t="n"/>
      <c r="K330" s="12" t="n"/>
      <c r="L330" s="13">
        <f>OR(E330="Pedido",E330="Modificación",E330="Anulación")</f>
        <v/>
      </c>
      <c r="M330" s="13">
        <f>AND(L330,F330="Sin intervención")</f>
        <v/>
      </c>
      <c r="N330" s="13">
        <f>AND(L330,OR(F330="Revisado y grabado",F330="En espera",F330="No grabado"))</f>
        <v/>
      </c>
      <c r="O330" s="13">
        <f>AND(L330,OR(F330="Sin intervención",F330="Revisado y grabado"))</f>
        <v/>
      </c>
      <c r="P330" s="13">
        <f>AND(O330,ISNUMBER(A330),ISNUMBER(H330),N(H330)&gt;=N(A330))</f>
        <v/>
      </c>
      <c r="Q330" s="13">
        <f>AND(O330,J330="Sí")</f>
        <v/>
      </c>
      <c r="R330" s="13">
        <f>AND(S330,OR(E330="",AND(L330,F330="")))</f>
        <v/>
      </c>
      <c r="S330" s="13">
        <f>COUNTA(A330:K330)&gt;0</f>
        <v/>
      </c>
    </row>
    <row r="331">
      <c r="A331" s="11" t="n"/>
      <c r="B331" s="12" t="n"/>
      <c r="C331" s="12" t="n"/>
      <c r="D331" s="12" t="n"/>
      <c r="E331" s="12" t="n"/>
      <c r="F331" s="12" t="n"/>
      <c r="G331" s="12" t="n"/>
      <c r="H331" s="11" t="n"/>
      <c r="I331" s="12" t="n"/>
      <c r="J331" s="12" t="n"/>
      <c r="K331" s="12" t="n"/>
      <c r="L331" s="13">
        <f>OR(E331="Pedido",E331="Modificación",E331="Anulación")</f>
        <v/>
      </c>
      <c r="M331" s="13">
        <f>AND(L331,F331="Sin intervención")</f>
        <v/>
      </c>
      <c r="N331" s="13">
        <f>AND(L331,OR(F331="Revisado y grabado",F331="En espera",F331="No grabado"))</f>
        <v/>
      </c>
      <c r="O331" s="13">
        <f>AND(L331,OR(F331="Sin intervención",F331="Revisado y grabado"))</f>
        <v/>
      </c>
      <c r="P331" s="13">
        <f>AND(O331,ISNUMBER(A331),ISNUMBER(H331),N(H331)&gt;=N(A331))</f>
        <v/>
      </c>
      <c r="Q331" s="13">
        <f>AND(O331,J331="Sí")</f>
        <v/>
      </c>
      <c r="R331" s="13">
        <f>AND(S331,OR(E331="",AND(L331,F331="")))</f>
        <v/>
      </c>
      <c r="S331" s="13">
        <f>COUNTA(A331:K331)&gt;0</f>
        <v/>
      </c>
    </row>
    <row r="332">
      <c r="A332" s="11" t="n"/>
      <c r="B332" s="12" t="n"/>
      <c r="C332" s="12" t="n"/>
      <c r="D332" s="12" t="n"/>
      <c r="E332" s="12" t="n"/>
      <c r="F332" s="12" t="n"/>
      <c r="G332" s="12" t="n"/>
      <c r="H332" s="11" t="n"/>
      <c r="I332" s="12" t="n"/>
      <c r="J332" s="12" t="n"/>
      <c r="K332" s="12" t="n"/>
      <c r="L332" s="13">
        <f>OR(E332="Pedido",E332="Modificación",E332="Anulación")</f>
        <v/>
      </c>
      <c r="M332" s="13">
        <f>AND(L332,F332="Sin intervención")</f>
        <v/>
      </c>
      <c r="N332" s="13">
        <f>AND(L332,OR(F332="Revisado y grabado",F332="En espera",F332="No grabado"))</f>
        <v/>
      </c>
      <c r="O332" s="13">
        <f>AND(L332,OR(F332="Sin intervención",F332="Revisado y grabado"))</f>
        <v/>
      </c>
      <c r="P332" s="13">
        <f>AND(O332,ISNUMBER(A332),ISNUMBER(H332),N(H332)&gt;=N(A332))</f>
        <v/>
      </c>
      <c r="Q332" s="13">
        <f>AND(O332,J332="Sí")</f>
        <v/>
      </c>
      <c r="R332" s="13">
        <f>AND(S332,OR(E332="",AND(L332,F332="")))</f>
        <v/>
      </c>
      <c r="S332" s="13">
        <f>COUNTA(A332:K332)&gt;0</f>
        <v/>
      </c>
    </row>
    <row r="333">
      <c r="A333" s="11" t="n"/>
      <c r="B333" s="12" t="n"/>
      <c r="C333" s="12" t="n"/>
      <c r="D333" s="12" t="n"/>
      <c r="E333" s="12" t="n"/>
      <c r="F333" s="12" t="n"/>
      <c r="G333" s="12" t="n"/>
      <c r="H333" s="11" t="n"/>
      <c r="I333" s="12" t="n"/>
      <c r="J333" s="12" t="n"/>
      <c r="K333" s="12" t="n"/>
      <c r="L333" s="13">
        <f>OR(E333="Pedido",E333="Modificación",E333="Anulación")</f>
        <v/>
      </c>
      <c r="M333" s="13">
        <f>AND(L333,F333="Sin intervención")</f>
        <v/>
      </c>
      <c r="N333" s="13">
        <f>AND(L333,OR(F333="Revisado y grabado",F333="En espera",F333="No grabado"))</f>
        <v/>
      </c>
      <c r="O333" s="13">
        <f>AND(L333,OR(F333="Sin intervención",F333="Revisado y grabado"))</f>
        <v/>
      </c>
      <c r="P333" s="13">
        <f>AND(O333,ISNUMBER(A333),ISNUMBER(H333),N(H333)&gt;=N(A333))</f>
        <v/>
      </c>
      <c r="Q333" s="13">
        <f>AND(O333,J333="Sí")</f>
        <v/>
      </c>
      <c r="R333" s="13">
        <f>AND(S333,OR(E333="",AND(L333,F333="")))</f>
        <v/>
      </c>
      <c r="S333" s="13">
        <f>COUNTA(A333:K333)&gt;0</f>
        <v/>
      </c>
    </row>
    <row r="334">
      <c r="A334" s="11" t="n"/>
      <c r="B334" s="12" t="n"/>
      <c r="C334" s="12" t="n"/>
      <c r="D334" s="12" t="n"/>
      <c r="E334" s="12" t="n"/>
      <c r="F334" s="12" t="n"/>
      <c r="G334" s="12" t="n"/>
      <c r="H334" s="11" t="n"/>
      <c r="I334" s="12" t="n"/>
      <c r="J334" s="12" t="n"/>
      <c r="K334" s="12" t="n"/>
      <c r="L334" s="13">
        <f>OR(E334="Pedido",E334="Modificación",E334="Anulación")</f>
        <v/>
      </c>
      <c r="M334" s="13">
        <f>AND(L334,F334="Sin intervención")</f>
        <v/>
      </c>
      <c r="N334" s="13">
        <f>AND(L334,OR(F334="Revisado y grabado",F334="En espera",F334="No grabado"))</f>
        <v/>
      </c>
      <c r="O334" s="13">
        <f>AND(L334,OR(F334="Sin intervención",F334="Revisado y grabado"))</f>
        <v/>
      </c>
      <c r="P334" s="13">
        <f>AND(O334,ISNUMBER(A334),ISNUMBER(H334),N(H334)&gt;=N(A334))</f>
        <v/>
      </c>
      <c r="Q334" s="13">
        <f>AND(O334,J334="Sí")</f>
        <v/>
      </c>
      <c r="R334" s="13">
        <f>AND(S334,OR(E334="",AND(L334,F334="")))</f>
        <v/>
      </c>
      <c r="S334" s="13">
        <f>COUNTA(A334:K334)&gt;0</f>
        <v/>
      </c>
    </row>
    <row r="335">
      <c r="A335" s="11" t="n"/>
      <c r="B335" s="12" t="n"/>
      <c r="C335" s="12" t="n"/>
      <c r="D335" s="12" t="n"/>
      <c r="E335" s="12" t="n"/>
      <c r="F335" s="12" t="n"/>
      <c r="G335" s="12" t="n"/>
      <c r="H335" s="11" t="n"/>
      <c r="I335" s="12" t="n"/>
      <c r="J335" s="12" t="n"/>
      <c r="K335" s="12" t="n"/>
      <c r="L335" s="13">
        <f>OR(E335="Pedido",E335="Modificación",E335="Anulación")</f>
        <v/>
      </c>
      <c r="M335" s="13">
        <f>AND(L335,F335="Sin intervención")</f>
        <v/>
      </c>
      <c r="N335" s="13">
        <f>AND(L335,OR(F335="Revisado y grabado",F335="En espera",F335="No grabado"))</f>
        <v/>
      </c>
      <c r="O335" s="13">
        <f>AND(L335,OR(F335="Sin intervención",F335="Revisado y grabado"))</f>
        <v/>
      </c>
      <c r="P335" s="13">
        <f>AND(O335,ISNUMBER(A335),ISNUMBER(H335),N(H335)&gt;=N(A335))</f>
        <v/>
      </c>
      <c r="Q335" s="13">
        <f>AND(O335,J335="Sí")</f>
        <v/>
      </c>
      <c r="R335" s="13">
        <f>AND(S335,OR(E335="",AND(L335,F335="")))</f>
        <v/>
      </c>
      <c r="S335" s="13">
        <f>COUNTA(A335:K335)&gt;0</f>
        <v/>
      </c>
    </row>
    <row r="336">
      <c r="A336" s="11" t="n"/>
      <c r="B336" s="12" t="n"/>
      <c r="C336" s="12" t="n"/>
      <c r="D336" s="12" t="n"/>
      <c r="E336" s="12" t="n"/>
      <c r="F336" s="12" t="n"/>
      <c r="G336" s="12" t="n"/>
      <c r="H336" s="11" t="n"/>
      <c r="I336" s="12" t="n"/>
      <c r="J336" s="12" t="n"/>
      <c r="K336" s="12" t="n"/>
      <c r="L336" s="13">
        <f>OR(E336="Pedido",E336="Modificación",E336="Anulación")</f>
        <v/>
      </c>
      <c r="M336" s="13">
        <f>AND(L336,F336="Sin intervención")</f>
        <v/>
      </c>
      <c r="N336" s="13">
        <f>AND(L336,OR(F336="Revisado y grabado",F336="En espera",F336="No grabado"))</f>
        <v/>
      </c>
      <c r="O336" s="13">
        <f>AND(L336,OR(F336="Sin intervención",F336="Revisado y grabado"))</f>
        <v/>
      </c>
      <c r="P336" s="13">
        <f>AND(O336,ISNUMBER(A336),ISNUMBER(H336),N(H336)&gt;=N(A336))</f>
        <v/>
      </c>
      <c r="Q336" s="13">
        <f>AND(O336,J336="Sí")</f>
        <v/>
      </c>
      <c r="R336" s="13">
        <f>AND(S336,OR(E336="",AND(L336,F336="")))</f>
        <v/>
      </c>
      <c r="S336" s="13">
        <f>COUNTA(A336:K336)&gt;0</f>
        <v/>
      </c>
    </row>
    <row r="337">
      <c r="A337" s="11" t="n"/>
      <c r="B337" s="12" t="n"/>
      <c r="C337" s="12" t="n"/>
      <c r="D337" s="12" t="n"/>
      <c r="E337" s="12" t="n"/>
      <c r="F337" s="12" t="n"/>
      <c r="G337" s="12" t="n"/>
      <c r="H337" s="11" t="n"/>
      <c r="I337" s="12" t="n"/>
      <c r="J337" s="12" t="n"/>
      <c r="K337" s="12" t="n"/>
      <c r="L337" s="13">
        <f>OR(E337="Pedido",E337="Modificación",E337="Anulación")</f>
        <v/>
      </c>
      <c r="M337" s="13">
        <f>AND(L337,F337="Sin intervención")</f>
        <v/>
      </c>
      <c r="N337" s="13">
        <f>AND(L337,OR(F337="Revisado y grabado",F337="En espera",F337="No grabado"))</f>
        <v/>
      </c>
      <c r="O337" s="13">
        <f>AND(L337,OR(F337="Sin intervención",F337="Revisado y grabado"))</f>
        <v/>
      </c>
      <c r="P337" s="13">
        <f>AND(O337,ISNUMBER(A337),ISNUMBER(H337),N(H337)&gt;=N(A337))</f>
        <v/>
      </c>
      <c r="Q337" s="13">
        <f>AND(O337,J337="Sí")</f>
        <v/>
      </c>
      <c r="R337" s="13">
        <f>AND(S337,OR(E337="",AND(L337,F337="")))</f>
        <v/>
      </c>
      <c r="S337" s="13">
        <f>COUNTA(A337:K337)&gt;0</f>
        <v/>
      </c>
    </row>
    <row r="338">
      <c r="A338" s="11" t="n"/>
      <c r="B338" s="12" t="n"/>
      <c r="C338" s="12" t="n"/>
      <c r="D338" s="12" t="n"/>
      <c r="E338" s="12" t="n"/>
      <c r="F338" s="12" t="n"/>
      <c r="G338" s="12" t="n"/>
      <c r="H338" s="11" t="n"/>
      <c r="I338" s="12" t="n"/>
      <c r="J338" s="12" t="n"/>
      <c r="K338" s="12" t="n"/>
      <c r="L338" s="13">
        <f>OR(E338="Pedido",E338="Modificación",E338="Anulación")</f>
        <v/>
      </c>
      <c r="M338" s="13">
        <f>AND(L338,F338="Sin intervención")</f>
        <v/>
      </c>
      <c r="N338" s="13">
        <f>AND(L338,OR(F338="Revisado y grabado",F338="En espera",F338="No grabado"))</f>
        <v/>
      </c>
      <c r="O338" s="13">
        <f>AND(L338,OR(F338="Sin intervención",F338="Revisado y grabado"))</f>
        <v/>
      </c>
      <c r="P338" s="13">
        <f>AND(O338,ISNUMBER(A338),ISNUMBER(H338),N(H338)&gt;=N(A338))</f>
        <v/>
      </c>
      <c r="Q338" s="13">
        <f>AND(O338,J338="Sí")</f>
        <v/>
      </c>
      <c r="R338" s="13">
        <f>AND(S338,OR(E338="",AND(L338,F338="")))</f>
        <v/>
      </c>
      <c r="S338" s="13">
        <f>COUNTA(A338:K338)&gt;0</f>
        <v/>
      </c>
    </row>
    <row r="339">
      <c r="A339" s="11" t="n"/>
      <c r="B339" s="12" t="n"/>
      <c r="C339" s="12" t="n"/>
      <c r="D339" s="12" t="n"/>
      <c r="E339" s="12" t="n"/>
      <c r="F339" s="12" t="n"/>
      <c r="G339" s="12" t="n"/>
      <c r="H339" s="11" t="n"/>
      <c r="I339" s="12" t="n"/>
      <c r="J339" s="12" t="n"/>
      <c r="K339" s="12" t="n"/>
      <c r="L339" s="13">
        <f>OR(E339="Pedido",E339="Modificación",E339="Anulación")</f>
        <v/>
      </c>
      <c r="M339" s="13">
        <f>AND(L339,F339="Sin intervención")</f>
        <v/>
      </c>
      <c r="N339" s="13">
        <f>AND(L339,OR(F339="Revisado y grabado",F339="En espera",F339="No grabado"))</f>
        <v/>
      </c>
      <c r="O339" s="13">
        <f>AND(L339,OR(F339="Sin intervención",F339="Revisado y grabado"))</f>
        <v/>
      </c>
      <c r="P339" s="13">
        <f>AND(O339,ISNUMBER(A339),ISNUMBER(H339),N(H339)&gt;=N(A339))</f>
        <v/>
      </c>
      <c r="Q339" s="13">
        <f>AND(O339,J339="Sí")</f>
        <v/>
      </c>
      <c r="R339" s="13">
        <f>AND(S339,OR(E339="",AND(L339,F339="")))</f>
        <v/>
      </c>
      <c r="S339" s="13">
        <f>COUNTA(A339:K339)&gt;0</f>
        <v/>
      </c>
    </row>
    <row r="340">
      <c r="A340" s="11" t="n"/>
      <c r="B340" s="12" t="n"/>
      <c r="C340" s="12" t="n"/>
      <c r="D340" s="12" t="n"/>
      <c r="E340" s="12" t="n"/>
      <c r="F340" s="12" t="n"/>
      <c r="G340" s="12" t="n"/>
      <c r="H340" s="11" t="n"/>
      <c r="I340" s="12" t="n"/>
      <c r="J340" s="12" t="n"/>
      <c r="K340" s="12" t="n"/>
      <c r="L340" s="13">
        <f>OR(E340="Pedido",E340="Modificación",E340="Anulación")</f>
        <v/>
      </c>
      <c r="M340" s="13">
        <f>AND(L340,F340="Sin intervención")</f>
        <v/>
      </c>
      <c r="N340" s="13">
        <f>AND(L340,OR(F340="Revisado y grabado",F340="En espera",F340="No grabado"))</f>
        <v/>
      </c>
      <c r="O340" s="13">
        <f>AND(L340,OR(F340="Sin intervención",F340="Revisado y grabado"))</f>
        <v/>
      </c>
      <c r="P340" s="13">
        <f>AND(O340,ISNUMBER(A340),ISNUMBER(H340),N(H340)&gt;=N(A340))</f>
        <v/>
      </c>
      <c r="Q340" s="13">
        <f>AND(O340,J340="Sí")</f>
        <v/>
      </c>
      <c r="R340" s="13">
        <f>AND(S340,OR(E340="",AND(L340,F340="")))</f>
        <v/>
      </c>
      <c r="S340" s="13">
        <f>COUNTA(A340:K340)&gt;0</f>
        <v/>
      </c>
    </row>
    <row r="341">
      <c r="A341" s="11" t="n"/>
      <c r="B341" s="12" t="n"/>
      <c r="C341" s="12" t="n"/>
      <c r="D341" s="12" t="n"/>
      <c r="E341" s="12" t="n"/>
      <c r="F341" s="12" t="n"/>
      <c r="G341" s="12" t="n"/>
      <c r="H341" s="11" t="n"/>
      <c r="I341" s="12" t="n"/>
      <c r="J341" s="12" t="n"/>
      <c r="K341" s="12" t="n"/>
      <c r="L341" s="13">
        <f>OR(E341="Pedido",E341="Modificación",E341="Anulación")</f>
        <v/>
      </c>
      <c r="M341" s="13">
        <f>AND(L341,F341="Sin intervención")</f>
        <v/>
      </c>
      <c r="N341" s="13">
        <f>AND(L341,OR(F341="Revisado y grabado",F341="En espera",F341="No grabado"))</f>
        <v/>
      </c>
      <c r="O341" s="13">
        <f>AND(L341,OR(F341="Sin intervención",F341="Revisado y grabado"))</f>
        <v/>
      </c>
      <c r="P341" s="13">
        <f>AND(O341,ISNUMBER(A341),ISNUMBER(H341),N(H341)&gt;=N(A341))</f>
        <v/>
      </c>
      <c r="Q341" s="13">
        <f>AND(O341,J341="Sí")</f>
        <v/>
      </c>
      <c r="R341" s="13">
        <f>AND(S341,OR(E341="",AND(L341,F341="")))</f>
        <v/>
      </c>
      <c r="S341" s="13">
        <f>COUNTA(A341:K341)&gt;0</f>
        <v/>
      </c>
    </row>
    <row r="342">
      <c r="A342" s="11" t="n"/>
      <c r="B342" s="12" t="n"/>
      <c r="C342" s="12" t="n"/>
      <c r="D342" s="12" t="n"/>
      <c r="E342" s="12" t="n"/>
      <c r="F342" s="12" t="n"/>
      <c r="G342" s="12" t="n"/>
      <c r="H342" s="11" t="n"/>
      <c r="I342" s="12" t="n"/>
      <c r="J342" s="12" t="n"/>
      <c r="K342" s="12" t="n"/>
      <c r="L342" s="13">
        <f>OR(E342="Pedido",E342="Modificación",E342="Anulación")</f>
        <v/>
      </c>
      <c r="M342" s="13">
        <f>AND(L342,F342="Sin intervención")</f>
        <v/>
      </c>
      <c r="N342" s="13">
        <f>AND(L342,OR(F342="Revisado y grabado",F342="En espera",F342="No grabado"))</f>
        <v/>
      </c>
      <c r="O342" s="13">
        <f>AND(L342,OR(F342="Sin intervención",F342="Revisado y grabado"))</f>
        <v/>
      </c>
      <c r="P342" s="13">
        <f>AND(O342,ISNUMBER(A342),ISNUMBER(H342),N(H342)&gt;=N(A342))</f>
        <v/>
      </c>
      <c r="Q342" s="13">
        <f>AND(O342,J342="Sí")</f>
        <v/>
      </c>
      <c r="R342" s="13">
        <f>AND(S342,OR(E342="",AND(L342,F342="")))</f>
        <v/>
      </c>
      <c r="S342" s="13">
        <f>COUNTA(A342:K342)&gt;0</f>
        <v/>
      </c>
    </row>
    <row r="343">
      <c r="A343" s="11" t="n"/>
      <c r="B343" s="12" t="n"/>
      <c r="C343" s="12" t="n"/>
      <c r="D343" s="12" t="n"/>
      <c r="E343" s="12" t="n"/>
      <c r="F343" s="12" t="n"/>
      <c r="G343" s="12" t="n"/>
      <c r="H343" s="11" t="n"/>
      <c r="I343" s="12" t="n"/>
      <c r="J343" s="12" t="n"/>
      <c r="K343" s="12" t="n"/>
      <c r="L343" s="13">
        <f>OR(E343="Pedido",E343="Modificación",E343="Anulación")</f>
        <v/>
      </c>
      <c r="M343" s="13">
        <f>AND(L343,F343="Sin intervención")</f>
        <v/>
      </c>
      <c r="N343" s="13">
        <f>AND(L343,OR(F343="Revisado y grabado",F343="En espera",F343="No grabado"))</f>
        <v/>
      </c>
      <c r="O343" s="13">
        <f>AND(L343,OR(F343="Sin intervención",F343="Revisado y grabado"))</f>
        <v/>
      </c>
      <c r="P343" s="13">
        <f>AND(O343,ISNUMBER(A343),ISNUMBER(H343),N(H343)&gt;=N(A343))</f>
        <v/>
      </c>
      <c r="Q343" s="13">
        <f>AND(O343,J343="Sí")</f>
        <v/>
      </c>
      <c r="R343" s="13">
        <f>AND(S343,OR(E343="",AND(L343,F343="")))</f>
        <v/>
      </c>
      <c r="S343" s="13">
        <f>COUNTA(A343:K343)&gt;0</f>
        <v/>
      </c>
    </row>
    <row r="344">
      <c r="A344" s="11" t="n"/>
      <c r="B344" s="12" t="n"/>
      <c r="C344" s="12" t="n"/>
      <c r="D344" s="12" t="n"/>
      <c r="E344" s="12" t="n"/>
      <c r="F344" s="12" t="n"/>
      <c r="G344" s="12" t="n"/>
      <c r="H344" s="11" t="n"/>
      <c r="I344" s="12" t="n"/>
      <c r="J344" s="12" t="n"/>
      <c r="K344" s="12" t="n"/>
      <c r="L344" s="13">
        <f>OR(E344="Pedido",E344="Modificación",E344="Anulación")</f>
        <v/>
      </c>
      <c r="M344" s="13">
        <f>AND(L344,F344="Sin intervención")</f>
        <v/>
      </c>
      <c r="N344" s="13">
        <f>AND(L344,OR(F344="Revisado y grabado",F344="En espera",F344="No grabado"))</f>
        <v/>
      </c>
      <c r="O344" s="13">
        <f>AND(L344,OR(F344="Sin intervención",F344="Revisado y grabado"))</f>
        <v/>
      </c>
      <c r="P344" s="13">
        <f>AND(O344,ISNUMBER(A344),ISNUMBER(H344),N(H344)&gt;=N(A344))</f>
        <v/>
      </c>
      <c r="Q344" s="13">
        <f>AND(O344,J344="Sí")</f>
        <v/>
      </c>
      <c r="R344" s="13">
        <f>AND(S344,OR(E344="",AND(L344,F344="")))</f>
        <v/>
      </c>
      <c r="S344" s="13">
        <f>COUNTA(A344:K344)&gt;0</f>
        <v/>
      </c>
    </row>
    <row r="345">
      <c r="A345" s="11" t="n"/>
      <c r="B345" s="12" t="n"/>
      <c r="C345" s="12" t="n"/>
      <c r="D345" s="12" t="n"/>
      <c r="E345" s="12" t="n"/>
      <c r="F345" s="12" t="n"/>
      <c r="G345" s="12" t="n"/>
      <c r="H345" s="11" t="n"/>
      <c r="I345" s="12" t="n"/>
      <c r="J345" s="12" t="n"/>
      <c r="K345" s="12" t="n"/>
      <c r="L345" s="13">
        <f>OR(E345="Pedido",E345="Modificación",E345="Anulación")</f>
        <v/>
      </c>
      <c r="M345" s="13">
        <f>AND(L345,F345="Sin intervención")</f>
        <v/>
      </c>
      <c r="N345" s="13">
        <f>AND(L345,OR(F345="Revisado y grabado",F345="En espera",F345="No grabado"))</f>
        <v/>
      </c>
      <c r="O345" s="13">
        <f>AND(L345,OR(F345="Sin intervención",F345="Revisado y grabado"))</f>
        <v/>
      </c>
      <c r="P345" s="13">
        <f>AND(O345,ISNUMBER(A345),ISNUMBER(H345),N(H345)&gt;=N(A345))</f>
        <v/>
      </c>
      <c r="Q345" s="13">
        <f>AND(O345,J345="Sí")</f>
        <v/>
      </c>
      <c r="R345" s="13">
        <f>AND(S345,OR(E345="",AND(L345,F345="")))</f>
        <v/>
      </c>
      <c r="S345" s="13">
        <f>COUNTA(A345:K345)&gt;0</f>
        <v/>
      </c>
    </row>
    <row r="346">
      <c r="A346" s="11" t="n"/>
      <c r="B346" s="12" t="n"/>
      <c r="C346" s="12" t="n"/>
      <c r="D346" s="12" t="n"/>
      <c r="E346" s="12" t="n"/>
      <c r="F346" s="12" t="n"/>
      <c r="G346" s="12" t="n"/>
      <c r="H346" s="11" t="n"/>
      <c r="I346" s="12" t="n"/>
      <c r="J346" s="12" t="n"/>
      <c r="K346" s="12" t="n"/>
      <c r="L346" s="13">
        <f>OR(E346="Pedido",E346="Modificación",E346="Anulación")</f>
        <v/>
      </c>
      <c r="M346" s="13">
        <f>AND(L346,F346="Sin intervención")</f>
        <v/>
      </c>
      <c r="N346" s="13">
        <f>AND(L346,OR(F346="Revisado y grabado",F346="En espera",F346="No grabado"))</f>
        <v/>
      </c>
      <c r="O346" s="13">
        <f>AND(L346,OR(F346="Sin intervención",F346="Revisado y grabado"))</f>
        <v/>
      </c>
      <c r="P346" s="13">
        <f>AND(O346,ISNUMBER(A346),ISNUMBER(H346),N(H346)&gt;=N(A346))</f>
        <v/>
      </c>
      <c r="Q346" s="13">
        <f>AND(O346,J346="Sí")</f>
        <v/>
      </c>
      <c r="R346" s="13">
        <f>AND(S346,OR(E346="",AND(L346,F346="")))</f>
        <v/>
      </c>
      <c r="S346" s="13">
        <f>COUNTA(A346:K346)&gt;0</f>
        <v/>
      </c>
    </row>
    <row r="347">
      <c r="A347" s="11" t="n"/>
      <c r="B347" s="12" t="n"/>
      <c r="C347" s="12" t="n"/>
      <c r="D347" s="12" t="n"/>
      <c r="E347" s="12" t="n"/>
      <c r="F347" s="12" t="n"/>
      <c r="G347" s="12" t="n"/>
      <c r="H347" s="11" t="n"/>
      <c r="I347" s="12" t="n"/>
      <c r="J347" s="12" t="n"/>
      <c r="K347" s="12" t="n"/>
      <c r="L347" s="13">
        <f>OR(E347="Pedido",E347="Modificación",E347="Anulación")</f>
        <v/>
      </c>
      <c r="M347" s="13">
        <f>AND(L347,F347="Sin intervención")</f>
        <v/>
      </c>
      <c r="N347" s="13">
        <f>AND(L347,OR(F347="Revisado y grabado",F347="En espera",F347="No grabado"))</f>
        <v/>
      </c>
      <c r="O347" s="13">
        <f>AND(L347,OR(F347="Sin intervención",F347="Revisado y grabado"))</f>
        <v/>
      </c>
      <c r="P347" s="13">
        <f>AND(O347,ISNUMBER(A347),ISNUMBER(H347),N(H347)&gt;=N(A347))</f>
        <v/>
      </c>
      <c r="Q347" s="13">
        <f>AND(O347,J347="Sí")</f>
        <v/>
      </c>
      <c r="R347" s="13">
        <f>AND(S347,OR(E347="",AND(L347,F347="")))</f>
        <v/>
      </c>
      <c r="S347" s="13">
        <f>COUNTA(A347:K347)&gt;0</f>
        <v/>
      </c>
    </row>
    <row r="348">
      <c r="A348" s="11" t="n"/>
      <c r="B348" s="12" t="n"/>
      <c r="C348" s="12" t="n"/>
      <c r="D348" s="12" t="n"/>
      <c r="E348" s="12" t="n"/>
      <c r="F348" s="12" t="n"/>
      <c r="G348" s="12" t="n"/>
      <c r="H348" s="11" t="n"/>
      <c r="I348" s="12" t="n"/>
      <c r="J348" s="12" t="n"/>
      <c r="K348" s="12" t="n"/>
      <c r="L348" s="13">
        <f>OR(E348="Pedido",E348="Modificación",E348="Anulación")</f>
        <v/>
      </c>
      <c r="M348" s="13">
        <f>AND(L348,F348="Sin intervención")</f>
        <v/>
      </c>
      <c r="N348" s="13">
        <f>AND(L348,OR(F348="Revisado y grabado",F348="En espera",F348="No grabado"))</f>
        <v/>
      </c>
      <c r="O348" s="13">
        <f>AND(L348,OR(F348="Sin intervención",F348="Revisado y grabado"))</f>
        <v/>
      </c>
      <c r="P348" s="13">
        <f>AND(O348,ISNUMBER(A348),ISNUMBER(H348),N(H348)&gt;=N(A348))</f>
        <v/>
      </c>
      <c r="Q348" s="13">
        <f>AND(O348,J348="Sí")</f>
        <v/>
      </c>
      <c r="R348" s="13">
        <f>AND(S348,OR(E348="",AND(L348,F348="")))</f>
        <v/>
      </c>
      <c r="S348" s="13">
        <f>COUNTA(A348:K348)&gt;0</f>
        <v/>
      </c>
    </row>
    <row r="349">
      <c r="A349" s="11" t="n"/>
      <c r="B349" s="12" t="n"/>
      <c r="C349" s="12" t="n"/>
      <c r="D349" s="12" t="n"/>
      <c r="E349" s="12" t="n"/>
      <c r="F349" s="12" t="n"/>
      <c r="G349" s="12" t="n"/>
      <c r="H349" s="11" t="n"/>
      <c r="I349" s="12" t="n"/>
      <c r="J349" s="12" t="n"/>
      <c r="K349" s="12" t="n"/>
      <c r="L349" s="13">
        <f>OR(E349="Pedido",E349="Modificación",E349="Anulación")</f>
        <v/>
      </c>
      <c r="M349" s="13">
        <f>AND(L349,F349="Sin intervención")</f>
        <v/>
      </c>
      <c r="N349" s="13">
        <f>AND(L349,OR(F349="Revisado y grabado",F349="En espera",F349="No grabado"))</f>
        <v/>
      </c>
      <c r="O349" s="13">
        <f>AND(L349,OR(F349="Sin intervención",F349="Revisado y grabado"))</f>
        <v/>
      </c>
      <c r="P349" s="13">
        <f>AND(O349,ISNUMBER(A349),ISNUMBER(H349),N(H349)&gt;=N(A349))</f>
        <v/>
      </c>
      <c r="Q349" s="13">
        <f>AND(O349,J349="Sí")</f>
        <v/>
      </c>
      <c r="R349" s="13">
        <f>AND(S349,OR(E349="",AND(L349,F349="")))</f>
        <v/>
      </c>
      <c r="S349" s="13">
        <f>COUNTA(A349:K349)&gt;0</f>
        <v/>
      </c>
    </row>
    <row r="350">
      <c r="A350" s="11" t="n"/>
      <c r="B350" s="12" t="n"/>
      <c r="C350" s="12" t="n"/>
      <c r="D350" s="12" t="n"/>
      <c r="E350" s="12" t="n"/>
      <c r="F350" s="12" t="n"/>
      <c r="G350" s="12" t="n"/>
      <c r="H350" s="11" t="n"/>
      <c r="I350" s="12" t="n"/>
      <c r="J350" s="12" t="n"/>
      <c r="K350" s="12" t="n"/>
      <c r="L350" s="13">
        <f>OR(E350="Pedido",E350="Modificación",E350="Anulación")</f>
        <v/>
      </c>
      <c r="M350" s="13">
        <f>AND(L350,F350="Sin intervención")</f>
        <v/>
      </c>
      <c r="N350" s="13">
        <f>AND(L350,OR(F350="Revisado y grabado",F350="En espera",F350="No grabado"))</f>
        <v/>
      </c>
      <c r="O350" s="13">
        <f>AND(L350,OR(F350="Sin intervención",F350="Revisado y grabado"))</f>
        <v/>
      </c>
      <c r="P350" s="13">
        <f>AND(O350,ISNUMBER(A350),ISNUMBER(H350),N(H350)&gt;=N(A350))</f>
        <v/>
      </c>
      <c r="Q350" s="13">
        <f>AND(O350,J350="Sí")</f>
        <v/>
      </c>
      <c r="R350" s="13">
        <f>AND(S350,OR(E350="",AND(L350,F350="")))</f>
        <v/>
      </c>
      <c r="S350" s="13">
        <f>COUNTA(A350:K350)&gt;0</f>
        <v/>
      </c>
    </row>
    <row r="351">
      <c r="A351" s="11" t="n"/>
      <c r="B351" s="12" t="n"/>
      <c r="C351" s="12" t="n"/>
      <c r="D351" s="12" t="n"/>
      <c r="E351" s="12" t="n"/>
      <c r="F351" s="12" t="n"/>
      <c r="G351" s="12" t="n"/>
      <c r="H351" s="11" t="n"/>
      <c r="I351" s="12" t="n"/>
      <c r="J351" s="12" t="n"/>
      <c r="K351" s="12" t="n"/>
      <c r="L351" s="13">
        <f>OR(E351="Pedido",E351="Modificación",E351="Anulación")</f>
        <v/>
      </c>
      <c r="M351" s="13">
        <f>AND(L351,F351="Sin intervención")</f>
        <v/>
      </c>
      <c r="N351" s="13">
        <f>AND(L351,OR(F351="Revisado y grabado",F351="En espera",F351="No grabado"))</f>
        <v/>
      </c>
      <c r="O351" s="13">
        <f>AND(L351,OR(F351="Sin intervención",F351="Revisado y grabado"))</f>
        <v/>
      </c>
      <c r="P351" s="13">
        <f>AND(O351,ISNUMBER(A351),ISNUMBER(H351),N(H351)&gt;=N(A351))</f>
        <v/>
      </c>
      <c r="Q351" s="13">
        <f>AND(O351,J351="Sí")</f>
        <v/>
      </c>
      <c r="R351" s="13">
        <f>AND(S351,OR(E351="",AND(L351,F351="")))</f>
        <v/>
      </c>
      <c r="S351" s="13">
        <f>COUNTA(A351:K351)&gt;0</f>
        <v/>
      </c>
    </row>
    <row r="352">
      <c r="A352" s="11" t="n"/>
      <c r="B352" s="12" t="n"/>
      <c r="C352" s="12" t="n"/>
      <c r="D352" s="12" t="n"/>
      <c r="E352" s="12" t="n"/>
      <c r="F352" s="12" t="n"/>
      <c r="G352" s="12" t="n"/>
      <c r="H352" s="11" t="n"/>
      <c r="I352" s="12" t="n"/>
      <c r="J352" s="12" t="n"/>
      <c r="K352" s="12" t="n"/>
      <c r="L352" s="13">
        <f>OR(E352="Pedido",E352="Modificación",E352="Anulación")</f>
        <v/>
      </c>
      <c r="M352" s="13">
        <f>AND(L352,F352="Sin intervención")</f>
        <v/>
      </c>
      <c r="N352" s="13">
        <f>AND(L352,OR(F352="Revisado y grabado",F352="En espera",F352="No grabado"))</f>
        <v/>
      </c>
      <c r="O352" s="13">
        <f>AND(L352,OR(F352="Sin intervención",F352="Revisado y grabado"))</f>
        <v/>
      </c>
      <c r="P352" s="13">
        <f>AND(O352,ISNUMBER(A352),ISNUMBER(H352),N(H352)&gt;=N(A352))</f>
        <v/>
      </c>
      <c r="Q352" s="13">
        <f>AND(O352,J352="Sí")</f>
        <v/>
      </c>
      <c r="R352" s="13">
        <f>AND(S352,OR(E352="",AND(L352,F352="")))</f>
        <v/>
      </c>
      <c r="S352" s="13">
        <f>COUNTA(A352:K352)&gt;0</f>
        <v/>
      </c>
    </row>
    <row r="353">
      <c r="A353" s="11" t="n"/>
      <c r="B353" s="12" t="n"/>
      <c r="C353" s="12" t="n"/>
      <c r="D353" s="12" t="n"/>
      <c r="E353" s="12" t="n"/>
      <c r="F353" s="12" t="n"/>
      <c r="G353" s="12" t="n"/>
      <c r="H353" s="11" t="n"/>
      <c r="I353" s="12" t="n"/>
      <c r="J353" s="12" t="n"/>
      <c r="K353" s="12" t="n"/>
      <c r="L353" s="13">
        <f>OR(E353="Pedido",E353="Modificación",E353="Anulación")</f>
        <v/>
      </c>
      <c r="M353" s="13">
        <f>AND(L353,F353="Sin intervención")</f>
        <v/>
      </c>
      <c r="N353" s="13">
        <f>AND(L353,OR(F353="Revisado y grabado",F353="En espera",F353="No grabado"))</f>
        <v/>
      </c>
      <c r="O353" s="13">
        <f>AND(L353,OR(F353="Sin intervención",F353="Revisado y grabado"))</f>
        <v/>
      </c>
      <c r="P353" s="13">
        <f>AND(O353,ISNUMBER(A353),ISNUMBER(H353),N(H353)&gt;=N(A353))</f>
        <v/>
      </c>
      <c r="Q353" s="13">
        <f>AND(O353,J353="Sí")</f>
        <v/>
      </c>
      <c r="R353" s="13">
        <f>AND(S353,OR(E353="",AND(L353,F353="")))</f>
        <v/>
      </c>
      <c r="S353" s="13">
        <f>COUNTA(A353:K353)&gt;0</f>
        <v/>
      </c>
    </row>
    <row r="354">
      <c r="A354" s="11" t="n"/>
      <c r="B354" s="12" t="n"/>
      <c r="C354" s="12" t="n"/>
      <c r="D354" s="12" t="n"/>
      <c r="E354" s="12" t="n"/>
      <c r="F354" s="12" t="n"/>
      <c r="G354" s="12" t="n"/>
      <c r="H354" s="11" t="n"/>
      <c r="I354" s="12" t="n"/>
      <c r="J354" s="12" t="n"/>
      <c r="K354" s="12" t="n"/>
      <c r="L354" s="13">
        <f>OR(E354="Pedido",E354="Modificación",E354="Anulación")</f>
        <v/>
      </c>
      <c r="M354" s="13">
        <f>AND(L354,F354="Sin intervención")</f>
        <v/>
      </c>
      <c r="N354" s="13">
        <f>AND(L354,OR(F354="Revisado y grabado",F354="En espera",F354="No grabado"))</f>
        <v/>
      </c>
      <c r="O354" s="13">
        <f>AND(L354,OR(F354="Sin intervención",F354="Revisado y grabado"))</f>
        <v/>
      </c>
      <c r="P354" s="13">
        <f>AND(O354,ISNUMBER(A354),ISNUMBER(H354),N(H354)&gt;=N(A354))</f>
        <v/>
      </c>
      <c r="Q354" s="13">
        <f>AND(O354,J354="Sí")</f>
        <v/>
      </c>
      <c r="R354" s="13">
        <f>AND(S354,OR(E354="",AND(L354,F354="")))</f>
        <v/>
      </c>
      <c r="S354" s="13">
        <f>COUNTA(A354:K354)&gt;0</f>
        <v/>
      </c>
    </row>
    <row r="355">
      <c r="A355" s="11" t="n"/>
      <c r="B355" s="12" t="n"/>
      <c r="C355" s="12" t="n"/>
      <c r="D355" s="12" t="n"/>
      <c r="E355" s="12" t="n"/>
      <c r="F355" s="12" t="n"/>
      <c r="G355" s="12" t="n"/>
      <c r="H355" s="11" t="n"/>
      <c r="I355" s="12" t="n"/>
      <c r="J355" s="12" t="n"/>
      <c r="K355" s="12" t="n"/>
      <c r="L355" s="13">
        <f>OR(E355="Pedido",E355="Modificación",E355="Anulación")</f>
        <v/>
      </c>
      <c r="M355" s="13">
        <f>AND(L355,F355="Sin intervención")</f>
        <v/>
      </c>
      <c r="N355" s="13">
        <f>AND(L355,OR(F355="Revisado y grabado",F355="En espera",F355="No grabado"))</f>
        <v/>
      </c>
      <c r="O355" s="13">
        <f>AND(L355,OR(F355="Sin intervención",F355="Revisado y grabado"))</f>
        <v/>
      </c>
      <c r="P355" s="13">
        <f>AND(O355,ISNUMBER(A355),ISNUMBER(H355),N(H355)&gt;=N(A355))</f>
        <v/>
      </c>
      <c r="Q355" s="13">
        <f>AND(O355,J355="Sí")</f>
        <v/>
      </c>
      <c r="R355" s="13">
        <f>AND(S355,OR(E355="",AND(L355,F355="")))</f>
        <v/>
      </c>
      <c r="S355" s="13">
        <f>COUNTA(A355:K355)&gt;0</f>
        <v/>
      </c>
    </row>
    <row r="356">
      <c r="A356" s="11" t="n"/>
      <c r="B356" s="12" t="n"/>
      <c r="C356" s="12" t="n"/>
      <c r="D356" s="12" t="n"/>
      <c r="E356" s="12" t="n"/>
      <c r="F356" s="12" t="n"/>
      <c r="G356" s="12" t="n"/>
      <c r="H356" s="11" t="n"/>
      <c r="I356" s="12" t="n"/>
      <c r="J356" s="12" t="n"/>
      <c r="K356" s="12" t="n"/>
      <c r="L356" s="13">
        <f>OR(E356="Pedido",E356="Modificación",E356="Anulación")</f>
        <v/>
      </c>
      <c r="M356" s="13">
        <f>AND(L356,F356="Sin intervención")</f>
        <v/>
      </c>
      <c r="N356" s="13">
        <f>AND(L356,OR(F356="Revisado y grabado",F356="En espera",F356="No grabado"))</f>
        <v/>
      </c>
      <c r="O356" s="13">
        <f>AND(L356,OR(F356="Sin intervención",F356="Revisado y grabado"))</f>
        <v/>
      </c>
      <c r="P356" s="13">
        <f>AND(O356,ISNUMBER(A356),ISNUMBER(H356),N(H356)&gt;=N(A356))</f>
        <v/>
      </c>
      <c r="Q356" s="13">
        <f>AND(O356,J356="Sí")</f>
        <v/>
      </c>
      <c r="R356" s="13">
        <f>AND(S356,OR(E356="",AND(L356,F356="")))</f>
        <v/>
      </c>
      <c r="S356" s="13">
        <f>COUNTA(A356:K356)&gt;0</f>
        <v/>
      </c>
    </row>
    <row r="357">
      <c r="A357" s="11" t="n"/>
      <c r="B357" s="12" t="n"/>
      <c r="C357" s="12" t="n"/>
      <c r="D357" s="12" t="n"/>
      <c r="E357" s="12" t="n"/>
      <c r="F357" s="12" t="n"/>
      <c r="G357" s="12" t="n"/>
      <c r="H357" s="11" t="n"/>
      <c r="I357" s="12" t="n"/>
      <c r="J357" s="12" t="n"/>
      <c r="K357" s="12" t="n"/>
      <c r="L357" s="13">
        <f>OR(E357="Pedido",E357="Modificación",E357="Anulación")</f>
        <v/>
      </c>
      <c r="M357" s="13">
        <f>AND(L357,F357="Sin intervención")</f>
        <v/>
      </c>
      <c r="N357" s="13">
        <f>AND(L357,OR(F357="Revisado y grabado",F357="En espera",F357="No grabado"))</f>
        <v/>
      </c>
      <c r="O357" s="13">
        <f>AND(L357,OR(F357="Sin intervención",F357="Revisado y grabado"))</f>
        <v/>
      </c>
      <c r="P357" s="13">
        <f>AND(O357,ISNUMBER(A357),ISNUMBER(H357),N(H357)&gt;=N(A357))</f>
        <v/>
      </c>
      <c r="Q357" s="13">
        <f>AND(O357,J357="Sí")</f>
        <v/>
      </c>
      <c r="R357" s="13">
        <f>AND(S357,OR(E357="",AND(L357,F357="")))</f>
        <v/>
      </c>
      <c r="S357" s="13">
        <f>COUNTA(A357:K357)&gt;0</f>
        <v/>
      </c>
    </row>
    <row r="358">
      <c r="A358" s="11" t="n"/>
      <c r="B358" s="12" t="n"/>
      <c r="C358" s="12" t="n"/>
      <c r="D358" s="12" t="n"/>
      <c r="E358" s="12" t="n"/>
      <c r="F358" s="12" t="n"/>
      <c r="G358" s="12" t="n"/>
      <c r="H358" s="11" t="n"/>
      <c r="I358" s="12" t="n"/>
      <c r="J358" s="12" t="n"/>
      <c r="K358" s="12" t="n"/>
      <c r="L358" s="13">
        <f>OR(E358="Pedido",E358="Modificación",E358="Anulación")</f>
        <v/>
      </c>
      <c r="M358" s="13">
        <f>AND(L358,F358="Sin intervención")</f>
        <v/>
      </c>
      <c r="N358" s="13">
        <f>AND(L358,OR(F358="Revisado y grabado",F358="En espera",F358="No grabado"))</f>
        <v/>
      </c>
      <c r="O358" s="13">
        <f>AND(L358,OR(F358="Sin intervención",F358="Revisado y grabado"))</f>
        <v/>
      </c>
      <c r="P358" s="13">
        <f>AND(O358,ISNUMBER(A358),ISNUMBER(H358),N(H358)&gt;=N(A358))</f>
        <v/>
      </c>
      <c r="Q358" s="13">
        <f>AND(O358,J358="Sí")</f>
        <v/>
      </c>
      <c r="R358" s="13">
        <f>AND(S358,OR(E358="",AND(L358,F358="")))</f>
        <v/>
      </c>
      <c r="S358" s="13">
        <f>COUNTA(A358:K358)&gt;0</f>
        <v/>
      </c>
    </row>
    <row r="359">
      <c r="A359" s="11" t="n"/>
      <c r="B359" s="12" t="n"/>
      <c r="C359" s="12" t="n"/>
      <c r="D359" s="12" t="n"/>
      <c r="E359" s="12" t="n"/>
      <c r="F359" s="12" t="n"/>
      <c r="G359" s="12" t="n"/>
      <c r="H359" s="11" t="n"/>
      <c r="I359" s="12" t="n"/>
      <c r="J359" s="12" t="n"/>
      <c r="K359" s="12" t="n"/>
      <c r="L359" s="13">
        <f>OR(E359="Pedido",E359="Modificación",E359="Anulación")</f>
        <v/>
      </c>
      <c r="M359" s="13">
        <f>AND(L359,F359="Sin intervención")</f>
        <v/>
      </c>
      <c r="N359" s="13">
        <f>AND(L359,OR(F359="Revisado y grabado",F359="En espera",F359="No grabado"))</f>
        <v/>
      </c>
      <c r="O359" s="13">
        <f>AND(L359,OR(F359="Sin intervención",F359="Revisado y grabado"))</f>
        <v/>
      </c>
      <c r="P359" s="13">
        <f>AND(O359,ISNUMBER(A359),ISNUMBER(H359),N(H359)&gt;=N(A359))</f>
        <v/>
      </c>
      <c r="Q359" s="13">
        <f>AND(O359,J359="Sí")</f>
        <v/>
      </c>
      <c r="R359" s="13">
        <f>AND(S359,OR(E359="",AND(L359,F359="")))</f>
        <v/>
      </c>
      <c r="S359" s="13">
        <f>COUNTA(A359:K359)&gt;0</f>
        <v/>
      </c>
    </row>
    <row r="360">
      <c r="A360" s="11" t="n"/>
      <c r="B360" s="12" t="n"/>
      <c r="C360" s="12" t="n"/>
      <c r="D360" s="12" t="n"/>
      <c r="E360" s="12" t="n"/>
      <c r="F360" s="12" t="n"/>
      <c r="G360" s="12" t="n"/>
      <c r="H360" s="11" t="n"/>
      <c r="I360" s="12" t="n"/>
      <c r="J360" s="12" t="n"/>
      <c r="K360" s="12" t="n"/>
      <c r="L360" s="13">
        <f>OR(E360="Pedido",E360="Modificación",E360="Anulación")</f>
        <v/>
      </c>
      <c r="M360" s="13">
        <f>AND(L360,F360="Sin intervención")</f>
        <v/>
      </c>
      <c r="N360" s="13">
        <f>AND(L360,OR(F360="Revisado y grabado",F360="En espera",F360="No grabado"))</f>
        <v/>
      </c>
      <c r="O360" s="13">
        <f>AND(L360,OR(F360="Sin intervención",F360="Revisado y grabado"))</f>
        <v/>
      </c>
      <c r="P360" s="13">
        <f>AND(O360,ISNUMBER(A360),ISNUMBER(H360),N(H360)&gt;=N(A360))</f>
        <v/>
      </c>
      <c r="Q360" s="13">
        <f>AND(O360,J360="Sí")</f>
        <v/>
      </c>
      <c r="R360" s="13">
        <f>AND(S360,OR(E360="",AND(L360,F360="")))</f>
        <v/>
      </c>
      <c r="S360" s="13">
        <f>COUNTA(A360:K360)&gt;0</f>
        <v/>
      </c>
    </row>
    <row r="361">
      <c r="A361" s="11" t="n"/>
      <c r="B361" s="12" t="n"/>
      <c r="C361" s="12" t="n"/>
      <c r="D361" s="12" t="n"/>
      <c r="E361" s="12" t="n"/>
      <c r="F361" s="12" t="n"/>
      <c r="G361" s="12" t="n"/>
      <c r="H361" s="11" t="n"/>
      <c r="I361" s="12" t="n"/>
      <c r="J361" s="12" t="n"/>
      <c r="K361" s="12" t="n"/>
      <c r="L361" s="13">
        <f>OR(E361="Pedido",E361="Modificación",E361="Anulación")</f>
        <v/>
      </c>
      <c r="M361" s="13">
        <f>AND(L361,F361="Sin intervención")</f>
        <v/>
      </c>
      <c r="N361" s="13">
        <f>AND(L361,OR(F361="Revisado y grabado",F361="En espera",F361="No grabado"))</f>
        <v/>
      </c>
      <c r="O361" s="13">
        <f>AND(L361,OR(F361="Sin intervención",F361="Revisado y grabado"))</f>
        <v/>
      </c>
      <c r="P361" s="13">
        <f>AND(O361,ISNUMBER(A361),ISNUMBER(H361),N(H361)&gt;=N(A361))</f>
        <v/>
      </c>
      <c r="Q361" s="13">
        <f>AND(O361,J361="Sí")</f>
        <v/>
      </c>
      <c r="R361" s="13">
        <f>AND(S361,OR(E361="",AND(L361,F361="")))</f>
        <v/>
      </c>
      <c r="S361" s="13">
        <f>COUNTA(A361:K361)&gt;0</f>
        <v/>
      </c>
    </row>
    <row r="362">
      <c r="A362" s="11" t="n"/>
      <c r="B362" s="12" t="n"/>
      <c r="C362" s="12" t="n"/>
      <c r="D362" s="12" t="n"/>
      <c r="E362" s="12" t="n"/>
      <c r="F362" s="12" t="n"/>
      <c r="G362" s="12" t="n"/>
      <c r="H362" s="11" t="n"/>
      <c r="I362" s="12" t="n"/>
      <c r="J362" s="12" t="n"/>
      <c r="K362" s="12" t="n"/>
      <c r="L362" s="13">
        <f>OR(E362="Pedido",E362="Modificación",E362="Anulación")</f>
        <v/>
      </c>
      <c r="M362" s="13">
        <f>AND(L362,F362="Sin intervención")</f>
        <v/>
      </c>
      <c r="N362" s="13">
        <f>AND(L362,OR(F362="Revisado y grabado",F362="En espera",F362="No grabado"))</f>
        <v/>
      </c>
      <c r="O362" s="13">
        <f>AND(L362,OR(F362="Sin intervención",F362="Revisado y grabado"))</f>
        <v/>
      </c>
      <c r="P362" s="13">
        <f>AND(O362,ISNUMBER(A362),ISNUMBER(H362),N(H362)&gt;=N(A362))</f>
        <v/>
      </c>
      <c r="Q362" s="13">
        <f>AND(O362,J362="Sí")</f>
        <v/>
      </c>
      <c r="R362" s="13">
        <f>AND(S362,OR(E362="",AND(L362,F362="")))</f>
        <v/>
      </c>
      <c r="S362" s="13">
        <f>COUNTA(A362:K362)&gt;0</f>
        <v/>
      </c>
    </row>
    <row r="363">
      <c r="A363" s="11" t="n"/>
      <c r="B363" s="12" t="n"/>
      <c r="C363" s="12" t="n"/>
      <c r="D363" s="12" t="n"/>
      <c r="E363" s="12" t="n"/>
      <c r="F363" s="12" t="n"/>
      <c r="G363" s="12" t="n"/>
      <c r="H363" s="11" t="n"/>
      <c r="I363" s="12" t="n"/>
      <c r="J363" s="12" t="n"/>
      <c r="K363" s="12" t="n"/>
      <c r="L363" s="13">
        <f>OR(E363="Pedido",E363="Modificación",E363="Anulación")</f>
        <v/>
      </c>
      <c r="M363" s="13">
        <f>AND(L363,F363="Sin intervención")</f>
        <v/>
      </c>
      <c r="N363" s="13">
        <f>AND(L363,OR(F363="Revisado y grabado",F363="En espera",F363="No grabado"))</f>
        <v/>
      </c>
      <c r="O363" s="13">
        <f>AND(L363,OR(F363="Sin intervención",F363="Revisado y grabado"))</f>
        <v/>
      </c>
      <c r="P363" s="13">
        <f>AND(O363,ISNUMBER(A363),ISNUMBER(H363),N(H363)&gt;=N(A363))</f>
        <v/>
      </c>
      <c r="Q363" s="13">
        <f>AND(O363,J363="Sí")</f>
        <v/>
      </c>
      <c r="R363" s="13">
        <f>AND(S363,OR(E363="",AND(L363,F363="")))</f>
        <v/>
      </c>
      <c r="S363" s="13">
        <f>COUNTA(A363:K363)&gt;0</f>
        <v/>
      </c>
    </row>
    <row r="364">
      <c r="A364" s="11" t="n"/>
      <c r="B364" s="12" t="n"/>
      <c r="C364" s="12" t="n"/>
      <c r="D364" s="12" t="n"/>
      <c r="E364" s="12" t="n"/>
      <c r="F364" s="12" t="n"/>
      <c r="G364" s="12" t="n"/>
      <c r="H364" s="11" t="n"/>
      <c r="I364" s="12" t="n"/>
      <c r="J364" s="12" t="n"/>
      <c r="K364" s="12" t="n"/>
      <c r="L364" s="13">
        <f>OR(E364="Pedido",E364="Modificación",E364="Anulación")</f>
        <v/>
      </c>
      <c r="M364" s="13">
        <f>AND(L364,F364="Sin intervención")</f>
        <v/>
      </c>
      <c r="N364" s="13">
        <f>AND(L364,OR(F364="Revisado y grabado",F364="En espera",F364="No grabado"))</f>
        <v/>
      </c>
      <c r="O364" s="13">
        <f>AND(L364,OR(F364="Sin intervención",F364="Revisado y grabado"))</f>
        <v/>
      </c>
      <c r="P364" s="13">
        <f>AND(O364,ISNUMBER(A364),ISNUMBER(H364),N(H364)&gt;=N(A364))</f>
        <v/>
      </c>
      <c r="Q364" s="13">
        <f>AND(O364,J364="Sí")</f>
        <v/>
      </c>
      <c r="R364" s="13">
        <f>AND(S364,OR(E364="",AND(L364,F364="")))</f>
        <v/>
      </c>
      <c r="S364" s="13">
        <f>COUNTA(A364:K364)&gt;0</f>
        <v/>
      </c>
    </row>
    <row r="365">
      <c r="A365" s="11" t="n"/>
      <c r="B365" s="12" t="n"/>
      <c r="C365" s="12" t="n"/>
      <c r="D365" s="12" t="n"/>
      <c r="E365" s="12" t="n"/>
      <c r="F365" s="12" t="n"/>
      <c r="G365" s="12" t="n"/>
      <c r="H365" s="11" t="n"/>
      <c r="I365" s="12" t="n"/>
      <c r="J365" s="12" t="n"/>
      <c r="K365" s="12" t="n"/>
      <c r="L365" s="13">
        <f>OR(E365="Pedido",E365="Modificación",E365="Anulación")</f>
        <v/>
      </c>
      <c r="M365" s="13">
        <f>AND(L365,F365="Sin intervención")</f>
        <v/>
      </c>
      <c r="N365" s="13">
        <f>AND(L365,OR(F365="Revisado y grabado",F365="En espera",F365="No grabado"))</f>
        <v/>
      </c>
      <c r="O365" s="13">
        <f>AND(L365,OR(F365="Sin intervención",F365="Revisado y grabado"))</f>
        <v/>
      </c>
      <c r="P365" s="13">
        <f>AND(O365,ISNUMBER(A365),ISNUMBER(H365),N(H365)&gt;=N(A365))</f>
        <v/>
      </c>
      <c r="Q365" s="13">
        <f>AND(O365,J365="Sí")</f>
        <v/>
      </c>
      <c r="R365" s="13">
        <f>AND(S365,OR(E365="",AND(L365,F365="")))</f>
        <v/>
      </c>
      <c r="S365" s="13">
        <f>COUNTA(A365:K365)&gt;0</f>
        <v/>
      </c>
    </row>
    <row r="366">
      <c r="A366" s="11" t="n"/>
      <c r="B366" s="12" t="n"/>
      <c r="C366" s="12" t="n"/>
      <c r="D366" s="12" t="n"/>
      <c r="E366" s="12" t="n"/>
      <c r="F366" s="12" t="n"/>
      <c r="G366" s="12" t="n"/>
      <c r="H366" s="11" t="n"/>
      <c r="I366" s="12" t="n"/>
      <c r="J366" s="12" t="n"/>
      <c r="K366" s="12" t="n"/>
      <c r="L366" s="13">
        <f>OR(E366="Pedido",E366="Modificación",E366="Anulación")</f>
        <v/>
      </c>
      <c r="M366" s="13">
        <f>AND(L366,F366="Sin intervención")</f>
        <v/>
      </c>
      <c r="N366" s="13">
        <f>AND(L366,OR(F366="Revisado y grabado",F366="En espera",F366="No grabado"))</f>
        <v/>
      </c>
      <c r="O366" s="13">
        <f>AND(L366,OR(F366="Sin intervención",F366="Revisado y grabado"))</f>
        <v/>
      </c>
      <c r="P366" s="13">
        <f>AND(O366,ISNUMBER(A366),ISNUMBER(H366),N(H366)&gt;=N(A366))</f>
        <v/>
      </c>
      <c r="Q366" s="13">
        <f>AND(O366,J366="Sí")</f>
        <v/>
      </c>
      <c r="R366" s="13">
        <f>AND(S366,OR(E366="",AND(L366,F366="")))</f>
        <v/>
      </c>
      <c r="S366" s="13">
        <f>COUNTA(A366:K366)&gt;0</f>
        <v/>
      </c>
    </row>
    <row r="367">
      <c r="A367" s="11" t="n"/>
      <c r="B367" s="12" t="n"/>
      <c r="C367" s="12" t="n"/>
      <c r="D367" s="12" t="n"/>
      <c r="E367" s="12" t="n"/>
      <c r="F367" s="12" t="n"/>
      <c r="G367" s="12" t="n"/>
      <c r="H367" s="11" t="n"/>
      <c r="I367" s="12" t="n"/>
      <c r="J367" s="12" t="n"/>
      <c r="K367" s="12" t="n"/>
      <c r="L367" s="13">
        <f>OR(E367="Pedido",E367="Modificación",E367="Anulación")</f>
        <v/>
      </c>
      <c r="M367" s="13">
        <f>AND(L367,F367="Sin intervención")</f>
        <v/>
      </c>
      <c r="N367" s="13">
        <f>AND(L367,OR(F367="Revisado y grabado",F367="En espera",F367="No grabado"))</f>
        <v/>
      </c>
      <c r="O367" s="13">
        <f>AND(L367,OR(F367="Sin intervención",F367="Revisado y grabado"))</f>
        <v/>
      </c>
      <c r="P367" s="13">
        <f>AND(O367,ISNUMBER(A367),ISNUMBER(H367),N(H367)&gt;=N(A367))</f>
        <v/>
      </c>
      <c r="Q367" s="13">
        <f>AND(O367,J367="Sí")</f>
        <v/>
      </c>
      <c r="R367" s="13">
        <f>AND(S367,OR(E367="",AND(L367,F367="")))</f>
        <v/>
      </c>
      <c r="S367" s="13">
        <f>COUNTA(A367:K367)&gt;0</f>
        <v/>
      </c>
    </row>
    <row r="368">
      <c r="A368" s="11" t="n"/>
      <c r="B368" s="12" t="n"/>
      <c r="C368" s="12" t="n"/>
      <c r="D368" s="12" t="n"/>
      <c r="E368" s="12" t="n"/>
      <c r="F368" s="12" t="n"/>
      <c r="G368" s="12" t="n"/>
      <c r="H368" s="11" t="n"/>
      <c r="I368" s="12" t="n"/>
      <c r="J368" s="12" t="n"/>
      <c r="K368" s="12" t="n"/>
      <c r="L368" s="13">
        <f>OR(E368="Pedido",E368="Modificación",E368="Anulación")</f>
        <v/>
      </c>
      <c r="M368" s="13">
        <f>AND(L368,F368="Sin intervención")</f>
        <v/>
      </c>
      <c r="N368" s="13">
        <f>AND(L368,OR(F368="Revisado y grabado",F368="En espera",F368="No grabado"))</f>
        <v/>
      </c>
      <c r="O368" s="13">
        <f>AND(L368,OR(F368="Sin intervención",F368="Revisado y grabado"))</f>
        <v/>
      </c>
      <c r="P368" s="13">
        <f>AND(O368,ISNUMBER(A368),ISNUMBER(H368),N(H368)&gt;=N(A368))</f>
        <v/>
      </c>
      <c r="Q368" s="13">
        <f>AND(O368,J368="Sí")</f>
        <v/>
      </c>
      <c r="R368" s="13">
        <f>AND(S368,OR(E368="",AND(L368,F368="")))</f>
        <v/>
      </c>
      <c r="S368" s="13">
        <f>COUNTA(A368:K368)&gt;0</f>
        <v/>
      </c>
    </row>
    <row r="369">
      <c r="A369" s="11" t="n"/>
      <c r="B369" s="12" t="n"/>
      <c r="C369" s="12" t="n"/>
      <c r="D369" s="12" t="n"/>
      <c r="E369" s="12" t="n"/>
      <c r="F369" s="12" t="n"/>
      <c r="G369" s="12" t="n"/>
      <c r="H369" s="11" t="n"/>
      <c r="I369" s="12" t="n"/>
      <c r="J369" s="12" t="n"/>
      <c r="K369" s="12" t="n"/>
      <c r="L369" s="13">
        <f>OR(E369="Pedido",E369="Modificación",E369="Anulación")</f>
        <v/>
      </c>
      <c r="M369" s="13">
        <f>AND(L369,F369="Sin intervención")</f>
        <v/>
      </c>
      <c r="N369" s="13">
        <f>AND(L369,OR(F369="Revisado y grabado",F369="En espera",F369="No grabado"))</f>
        <v/>
      </c>
      <c r="O369" s="13">
        <f>AND(L369,OR(F369="Sin intervención",F369="Revisado y grabado"))</f>
        <v/>
      </c>
      <c r="P369" s="13">
        <f>AND(O369,ISNUMBER(A369),ISNUMBER(H369),N(H369)&gt;=N(A369))</f>
        <v/>
      </c>
      <c r="Q369" s="13">
        <f>AND(O369,J369="Sí")</f>
        <v/>
      </c>
      <c r="R369" s="13">
        <f>AND(S369,OR(E369="",AND(L369,F369="")))</f>
        <v/>
      </c>
      <c r="S369" s="13">
        <f>COUNTA(A369:K369)&gt;0</f>
        <v/>
      </c>
    </row>
    <row r="370">
      <c r="A370" s="11" t="n"/>
      <c r="B370" s="12" t="n"/>
      <c r="C370" s="12" t="n"/>
      <c r="D370" s="12" t="n"/>
      <c r="E370" s="12" t="n"/>
      <c r="F370" s="12" t="n"/>
      <c r="G370" s="12" t="n"/>
      <c r="H370" s="11" t="n"/>
      <c r="I370" s="12" t="n"/>
      <c r="J370" s="12" t="n"/>
      <c r="K370" s="12" t="n"/>
      <c r="L370" s="13">
        <f>OR(E370="Pedido",E370="Modificación",E370="Anulación")</f>
        <v/>
      </c>
      <c r="M370" s="13">
        <f>AND(L370,F370="Sin intervención")</f>
        <v/>
      </c>
      <c r="N370" s="13">
        <f>AND(L370,OR(F370="Revisado y grabado",F370="En espera",F370="No grabado"))</f>
        <v/>
      </c>
      <c r="O370" s="13">
        <f>AND(L370,OR(F370="Sin intervención",F370="Revisado y grabado"))</f>
        <v/>
      </c>
      <c r="P370" s="13">
        <f>AND(O370,ISNUMBER(A370),ISNUMBER(H370),N(H370)&gt;=N(A370))</f>
        <v/>
      </c>
      <c r="Q370" s="13">
        <f>AND(O370,J370="Sí")</f>
        <v/>
      </c>
      <c r="R370" s="13">
        <f>AND(S370,OR(E370="",AND(L370,F370="")))</f>
        <v/>
      </c>
      <c r="S370" s="13">
        <f>COUNTA(A370:K370)&gt;0</f>
        <v/>
      </c>
    </row>
    <row r="371">
      <c r="A371" s="11" t="n"/>
      <c r="B371" s="12" t="n"/>
      <c r="C371" s="12" t="n"/>
      <c r="D371" s="12" t="n"/>
      <c r="E371" s="12" t="n"/>
      <c r="F371" s="12" t="n"/>
      <c r="G371" s="12" t="n"/>
      <c r="H371" s="11" t="n"/>
      <c r="I371" s="12" t="n"/>
      <c r="J371" s="12" t="n"/>
      <c r="K371" s="12" t="n"/>
      <c r="L371" s="13">
        <f>OR(E371="Pedido",E371="Modificación",E371="Anulación")</f>
        <v/>
      </c>
      <c r="M371" s="13">
        <f>AND(L371,F371="Sin intervención")</f>
        <v/>
      </c>
      <c r="N371" s="13">
        <f>AND(L371,OR(F371="Revisado y grabado",F371="En espera",F371="No grabado"))</f>
        <v/>
      </c>
      <c r="O371" s="13">
        <f>AND(L371,OR(F371="Sin intervención",F371="Revisado y grabado"))</f>
        <v/>
      </c>
      <c r="P371" s="13">
        <f>AND(O371,ISNUMBER(A371),ISNUMBER(H371),N(H371)&gt;=N(A371))</f>
        <v/>
      </c>
      <c r="Q371" s="13">
        <f>AND(O371,J371="Sí")</f>
        <v/>
      </c>
      <c r="R371" s="13">
        <f>AND(S371,OR(E371="",AND(L371,F371="")))</f>
        <v/>
      </c>
      <c r="S371" s="13">
        <f>COUNTA(A371:K371)&gt;0</f>
        <v/>
      </c>
    </row>
    <row r="372">
      <c r="A372" s="11" t="n"/>
      <c r="B372" s="12" t="n"/>
      <c r="C372" s="12" t="n"/>
      <c r="D372" s="12" t="n"/>
      <c r="E372" s="12" t="n"/>
      <c r="F372" s="12" t="n"/>
      <c r="G372" s="12" t="n"/>
      <c r="H372" s="11" t="n"/>
      <c r="I372" s="12" t="n"/>
      <c r="J372" s="12" t="n"/>
      <c r="K372" s="12" t="n"/>
      <c r="L372" s="13">
        <f>OR(E372="Pedido",E372="Modificación",E372="Anulación")</f>
        <v/>
      </c>
      <c r="M372" s="13">
        <f>AND(L372,F372="Sin intervención")</f>
        <v/>
      </c>
      <c r="N372" s="13">
        <f>AND(L372,OR(F372="Revisado y grabado",F372="En espera",F372="No grabado"))</f>
        <v/>
      </c>
      <c r="O372" s="13">
        <f>AND(L372,OR(F372="Sin intervención",F372="Revisado y grabado"))</f>
        <v/>
      </c>
      <c r="P372" s="13">
        <f>AND(O372,ISNUMBER(A372),ISNUMBER(H372),N(H372)&gt;=N(A372))</f>
        <v/>
      </c>
      <c r="Q372" s="13">
        <f>AND(O372,J372="Sí")</f>
        <v/>
      </c>
      <c r="R372" s="13">
        <f>AND(S372,OR(E372="",AND(L372,F372="")))</f>
        <v/>
      </c>
      <c r="S372" s="13">
        <f>COUNTA(A372:K372)&gt;0</f>
        <v/>
      </c>
    </row>
    <row r="373">
      <c r="A373" s="11" t="n"/>
      <c r="B373" s="12" t="n"/>
      <c r="C373" s="12" t="n"/>
      <c r="D373" s="12" t="n"/>
      <c r="E373" s="12" t="n"/>
      <c r="F373" s="12" t="n"/>
      <c r="G373" s="12" t="n"/>
      <c r="H373" s="11" t="n"/>
      <c r="I373" s="12" t="n"/>
      <c r="J373" s="12" t="n"/>
      <c r="K373" s="12" t="n"/>
      <c r="L373" s="13">
        <f>OR(E373="Pedido",E373="Modificación",E373="Anulación")</f>
        <v/>
      </c>
      <c r="M373" s="13">
        <f>AND(L373,F373="Sin intervención")</f>
        <v/>
      </c>
      <c r="N373" s="13">
        <f>AND(L373,OR(F373="Revisado y grabado",F373="En espera",F373="No grabado"))</f>
        <v/>
      </c>
      <c r="O373" s="13">
        <f>AND(L373,OR(F373="Sin intervención",F373="Revisado y grabado"))</f>
        <v/>
      </c>
      <c r="P373" s="13">
        <f>AND(O373,ISNUMBER(A373),ISNUMBER(H373),N(H373)&gt;=N(A373))</f>
        <v/>
      </c>
      <c r="Q373" s="13">
        <f>AND(O373,J373="Sí")</f>
        <v/>
      </c>
      <c r="R373" s="13">
        <f>AND(S373,OR(E373="",AND(L373,F373="")))</f>
        <v/>
      </c>
      <c r="S373" s="13">
        <f>COUNTA(A373:K373)&gt;0</f>
        <v/>
      </c>
    </row>
    <row r="374">
      <c r="A374" s="11" t="n"/>
      <c r="B374" s="12" t="n"/>
      <c r="C374" s="12" t="n"/>
      <c r="D374" s="12" t="n"/>
      <c r="E374" s="12" t="n"/>
      <c r="F374" s="12" t="n"/>
      <c r="G374" s="12" t="n"/>
      <c r="H374" s="11" t="n"/>
      <c r="I374" s="12" t="n"/>
      <c r="J374" s="12" t="n"/>
      <c r="K374" s="12" t="n"/>
      <c r="L374" s="13">
        <f>OR(E374="Pedido",E374="Modificación",E374="Anulación")</f>
        <v/>
      </c>
      <c r="M374" s="13">
        <f>AND(L374,F374="Sin intervención")</f>
        <v/>
      </c>
      <c r="N374" s="13">
        <f>AND(L374,OR(F374="Revisado y grabado",F374="En espera",F374="No grabado"))</f>
        <v/>
      </c>
      <c r="O374" s="13">
        <f>AND(L374,OR(F374="Sin intervención",F374="Revisado y grabado"))</f>
        <v/>
      </c>
      <c r="P374" s="13">
        <f>AND(O374,ISNUMBER(A374),ISNUMBER(H374),N(H374)&gt;=N(A374))</f>
        <v/>
      </c>
      <c r="Q374" s="13">
        <f>AND(O374,J374="Sí")</f>
        <v/>
      </c>
      <c r="R374" s="13">
        <f>AND(S374,OR(E374="",AND(L374,F374="")))</f>
        <v/>
      </c>
      <c r="S374" s="13">
        <f>COUNTA(A374:K374)&gt;0</f>
        <v/>
      </c>
    </row>
    <row r="375">
      <c r="A375" s="11" t="n"/>
      <c r="B375" s="12" t="n"/>
      <c r="C375" s="12" t="n"/>
      <c r="D375" s="12" t="n"/>
      <c r="E375" s="12" t="n"/>
      <c r="F375" s="12" t="n"/>
      <c r="G375" s="12" t="n"/>
      <c r="H375" s="11" t="n"/>
      <c r="I375" s="12" t="n"/>
      <c r="J375" s="12" t="n"/>
      <c r="K375" s="12" t="n"/>
      <c r="L375" s="13">
        <f>OR(E375="Pedido",E375="Modificación",E375="Anulación")</f>
        <v/>
      </c>
      <c r="M375" s="13">
        <f>AND(L375,F375="Sin intervención")</f>
        <v/>
      </c>
      <c r="N375" s="13">
        <f>AND(L375,OR(F375="Revisado y grabado",F375="En espera",F375="No grabado"))</f>
        <v/>
      </c>
      <c r="O375" s="13">
        <f>AND(L375,OR(F375="Sin intervención",F375="Revisado y grabado"))</f>
        <v/>
      </c>
      <c r="P375" s="13">
        <f>AND(O375,ISNUMBER(A375),ISNUMBER(H375),N(H375)&gt;=N(A375))</f>
        <v/>
      </c>
      <c r="Q375" s="13">
        <f>AND(O375,J375="Sí")</f>
        <v/>
      </c>
      <c r="R375" s="13">
        <f>AND(S375,OR(E375="",AND(L375,F375="")))</f>
        <v/>
      </c>
      <c r="S375" s="13">
        <f>COUNTA(A375:K375)&gt;0</f>
        <v/>
      </c>
    </row>
    <row r="376">
      <c r="A376" s="11" t="n"/>
      <c r="B376" s="12" t="n"/>
      <c r="C376" s="12" t="n"/>
      <c r="D376" s="12" t="n"/>
      <c r="E376" s="12" t="n"/>
      <c r="F376" s="12" t="n"/>
      <c r="G376" s="12" t="n"/>
      <c r="H376" s="11" t="n"/>
      <c r="I376" s="12" t="n"/>
      <c r="J376" s="12" t="n"/>
      <c r="K376" s="12" t="n"/>
      <c r="L376" s="13">
        <f>OR(E376="Pedido",E376="Modificación",E376="Anulación")</f>
        <v/>
      </c>
      <c r="M376" s="13">
        <f>AND(L376,F376="Sin intervención")</f>
        <v/>
      </c>
      <c r="N376" s="13">
        <f>AND(L376,OR(F376="Revisado y grabado",F376="En espera",F376="No grabado"))</f>
        <v/>
      </c>
      <c r="O376" s="13">
        <f>AND(L376,OR(F376="Sin intervención",F376="Revisado y grabado"))</f>
        <v/>
      </c>
      <c r="P376" s="13">
        <f>AND(O376,ISNUMBER(A376),ISNUMBER(H376),N(H376)&gt;=N(A376))</f>
        <v/>
      </c>
      <c r="Q376" s="13">
        <f>AND(O376,J376="Sí")</f>
        <v/>
      </c>
      <c r="R376" s="13">
        <f>AND(S376,OR(E376="",AND(L376,F376="")))</f>
        <v/>
      </c>
      <c r="S376" s="13">
        <f>COUNTA(A376:K376)&gt;0</f>
        <v/>
      </c>
    </row>
    <row r="377">
      <c r="A377" s="11" t="n"/>
      <c r="B377" s="12" t="n"/>
      <c r="C377" s="12" t="n"/>
      <c r="D377" s="12" t="n"/>
      <c r="E377" s="12" t="n"/>
      <c r="F377" s="12" t="n"/>
      <c r="G377" s="12" t="n"/>
      <c r="H377" s="11" t="n"/>
      <c r="I377" s="12" t="n"/>
      <c r="J377" s="12" t="n"/>
      <c r="K377" s="12" t="n"/>
      <c r="L377" s="13">
        <f>OR(E377="Pedido",E377="Modificación",E377="Anulación")</f>
        <v/>
      </c>
      <c r="M377" s="13">
        <f>AND(L377,F377="Sin intervención")</f>
        <v/>
      </c>
      <c r="N377" s="13">
        <f>AND(L377,OR(F377="Revisado y grabado",F377="En espera",F377="No grabado"))</f>
        <v/>
      </c>
      <c r="O377" s="13">
        <f>AND(L377,OR(F377="Sin intervención",F377="Revisado y grabado"))</f>
        <v/>
      </c>
      <c r="P377" s="13">
        <f>AND(O377,ISNUMBER(A377),ISNUMBER(H377),N(H377)&gt;=N(A377))</f>
        <v/>
      </c>
      <c r="Q377" s="13">
        <f>AND(O377,J377="Sí")</f>
        <v/>
      </c>
      <c r="R377" s="13">
        <f>AND(S377,OR(E377="",AND(L377,F377="")))</f>
        <v/>
      </c>
      <c r="S377" s="13">
        <f>COUNTA(A377:K377)&gt;0</f>
        <v/>
      </c>
    </row>
    <row r="378">
      <c r="A378" s="11" t="n"/>
      <c r="B378" s="12" t="n"/>
      <c r="C378" s="12" t="n"/>
      <c r="D378" s="12" t="n"/>
      <c r="E378" s="12" t="n"/>
      <c r="F378" s="12" t="n"/>
      <c r="G378" s="12" t="n"/>
      <c r="H378" s="11" t="n"/>
      <c r="I378" s="12" t="n"/>
      <c r="J378" s="12" t="n"/>
      <c r="K378" s="12" t="n"/>
      <c r="L378" s="13">
        <f>OR(E378="Pedido",E378="Modificación",E378="Anulación")</f>
        <v/>
      </c>
      <c r="M378" s="13">
        <f>AND(L378,F378="Sin intervención")</f>
        <v/>
      </c>
      <c r="N378" s="13">
        <f>AND(L378,OR(F378="Revisado y grabado",F378="En espera",F378="No grabado"))</f>
        <v/>
      </c>
      <c r="O378" s="13">
        <f>AND(L378,OR(F378="Sin intervención",F378="Revisado y grabado"))</f>
        <v/>
      </c>
      <c r="P378" s="13">
        <f>AND(O378,ISNUMBER(A378),ISNUMBER(H378),N(H378)&gt;=N(A378))</f>
        <v/>
      </c>
      <c r="Q378" s="13">
        <f>AND(O378,J378="Sí")</f>
        <v/>
      </c>
      <c r="R378" s="13">
        <f>AND(S378,OR(E378="",AND(L378,F378="")))</f>
        <v/>
      </c>
      <c r="S378" s="13">
        <f>COUNTA(A378:K378)&gt;0</f>
        <v/>
      </c>
    </row>
    <row r="379">
      <c r="A379" s="11" t="n"/>
      <c r="B379" s="12" t="n"/>
      <c r="C379" s="12" t="n"/>
      <c r="D379" s="12" t="n"/>
      <c r="E379" s="12" t="n"/>
      <c r="F379" s="12" t="n"/>
      <c r="G379" s="12" t="n"/>
      <c r="H379" s="11" t="n"/>
      <c r="I379" s="12" t="n"/>
      <c r="J379" s="12" t="n"/>
      <c r="K379" s="12" t="n"/>
      <c r="L379" s="13">
        <f>OR(E379="Pedido",E379="Modificación",E379="Anulación")</f>
        <v/>
      </c>
      <c r="M379" s="13">
        <f>AND(L379,F379="Sin intervención")</f>
        <v/>
      </c>
      <c r="N379" s="13">
        <f>AND(L379,OR(F379="Revisado y grabado",F379="En espera",F379="No grabado"))</f>
        <v/>
      </c>
      <c r="O379" s="13">
        <f>AND(L379,OR(F379="Sin intervención",F379="Revisado y grabado"))</f>
        <v/>
      </c>
      <c r="P379" s="13">
        <f>AND(O379,ISNUMBER(A379),ISNUMBER(H379),N(H379)&gt;=N(A379))</f>
        <v/>
      </c>
      <c r="Q379" s="13">
        <f>AND(O379,J379="Sí")</f>
        <v/>
      </c>
      <c r="R379" s="13">
        <f>AND(S379,OR(E379="",AND(L379,F379="")))</f>
        <v/>
      </c>
      <c r="S379" s="13">
        <f>COUNTA(A379:K379)&gt;0</f>
        <v/>
      </c>
    </row>
    <row r="380">
      <c r="A380" s="11" t="n"/>
      <c r="B380" s="12" t="n"/>
      <c r="C380" s="12" t="n"/>
      <c r="D380" s="12" t="n"/>
      <c r="E380" s="12" t="n"/>
      <c r="F380" s="12" t="n"/>
      <c r="G380" s="12" t="n"/>
      <c r="H380" s="11" t="n"/>
      <c r="I380" s="12" t="n"/>
      <c r="J380" s="12" t="n"/>
      <c r="K380" s="12" t="n"/>
      <c r="L380" s="13">
        <f>OR(E380="Pedido",E380="Modificación",E380="Anulación")</f>
        <v/>
      </c>
      <c r="M380" s="13">
        <f>AND(L380,F380="Sin intervención")</f>
        <v/>
      </c>
      <c r="N380" s="13">
        <f>AND(L380,OR(F380="Revisado y grabado",F380="En espera",F380="No grabado"))</f>
        <v/>
      </c>
      <c r="O380" s="13">
        <f>AND(L380,OR(F380="Sin intervención",F380="Revisado y grabado"))</f>
        <v/>
      </c>
      <c r="P380" s="13">
        <f>AND(O380,ISNUMBER(A380),ISNUMBER(H380),N(H380)&gt;=N(A380))</f>
        <v/>
      </c>
      <c r="Q380" s="13">
        <f>AND(O380,J380="Sí")</f>
        <v/>
      </c>
      <c r="R380" s="13">
        <f>AND(S380,OR(E380="",AND(L380,F380="")))</f>
        <v/>
      </c>
      <c r="S380" s="13">
        <f>COUNTA(A380:K380)&gt;0</f>
        <v/>
      </c>
    </row>
    <row r="381">
      <c r="A381" s="11" t="n"/>
      <c r="B381" s="12" t="n"/>
      <c r="C381" s="12" t="n"/>
      <c r="D381" s="12" t="n"/>
      <c r="E381" s="12" t="n"/>
      <c r="F381" s="12" t="n"/>
      <c r="G381" s="12" t="n"/>
      <c r="H381" s="11" t="n"/>
      <c r="I381" s="12" t="n"/>
      <c r="J381" s="12" t="n"/>
      <c r="K381" s="12" t="n"/>
      <c r="L381" s="13">
        <f>OR(E381="Pedido",E381="Modificación",E381="Anulación")</f>
        <v/>
      </c>
      <c r="M381" s="13">
        <f>AND(L381,F381="Sin intervención")</f>
        <v/>
      </c>
      <c r="N381" s="13">
        <f>AND(L381,OR(F381="Revisado y grabado",F381="En espera",F381="No grabado"))</f>
        <v/>
      </c>
      <c r="O381" s="13">
        <f>AND(L381,OR(F381="Sin intervención",F381="Revisado y grabado"))</f>
        <v/>
      </c>
      <c r="P381" s="13">
        <f>AND(O381,ISNUMBER(A381),ISNUMBER(H381),N(H381)&gt;=N(A381))</f>
        <v/>
      </c>
      <c r="Q381" s="13">
        <f>AND(O381,J381="Sí")</f>
        <v/>
      </c>
      <c r="R381" s="13">
        <f>AND(S381,OR(E381="",AND(L381,F381="")))</f>
        <v/>
      </c>
      <c r="S381" s="13">
        <f>COUNTA(A381:K381)&gt;0</f>
        <v/>
      </c>
    </row>
    <row r="382">
      <c r="A382" s="11" t="n"/>
      <c r="B382" s="12" t="n"/>
      <c r="C382" s="12" t="n"/>
      <c r="D382" s="12" t="n"/>
      <c r="E382" s="12" t="n"/>
      <c r="F382" s="12" t="n"/>
      <c r="G382" s="12" t="n"/>
      <c r="H382" s="11" t="n"/>
      <c r="I382" s="12" t="n"/>
      <c r="J382" s="12" t="n"/>
      <c r="K382" s="12" t="n"/>
      <c r="L382" s="13">
        <f>OR(E382="Pedido",E382="Modificación",E382="Anulación")</f>
        <v/>
      </c>
      <c r="M382" s="13">
        <f>AND(L382,F382="Sin intervención")</f>
        <v/>
      </c>
      <c r="N382" s="13">
        <f>AND(L382,OR(F382="Revisado y grabado",F382="En espera",F382="No grabado"))</f>
        <v/>
      </c>
      <c r="O382" s="13">
        <f>AND(L382,OR(F382="Sin intervención",F382="Revisado y grabado"))</f>
        <v/>
      </c>
      <c r="P382" s="13">
        <f>AND(O382,ISNUMBER(A382),ISNUMBER(H382),N(H382)&gt;=N(A382))</f>
        <v/>
      </c>
      <c r="Q382" s="13">
        <f>AND(O382,J382="Sí")</f>
        <v/>
      </c>
      <c r="R382" s="13">
        <f>AND(S382,OR(E382="",AND(L382,F382="")))</f>
        <v/>
      </c>
      <c r="S382" s="13">
        <f>COUNTA(A382:K382)&gt;0</f>
        <v/>
      </c>
    </row>
    <row r="383">
      <c r="A383" s="11" t="n"/>
      <c r="B383" s="12" t="n"/>
      <c r="C383" s="12" t="n"/>
      <c r="D383" s="12" t="n"/>
      <c r="E383" s="12" t="n"/>
      <c r="F383" s="12" t="n"/>
      <c r="G383" s="12" t="n"/>
      <c r="H383" s="11" t="n"/>
      <c r="I383" s="12" t="n"/>
      <c r="J383" s="12" t="n"/>
      <c r="K383" s="12" t="n"/>
      <c r="L383" s="13">
        <f>OR(E383="Pedido",E383="Modificación",E383="Anulación")</f>
        <v/>
      </c>
      <c r="M383" s="13">
        <f>AND(L383,F383="Sin intervención")</f>
        <v/>
      </c>
      <c r="N383" s="13">
        <f>AND(L383,OR(F383="Revisado y grabado",F383="En espera",F383="No grabado"))</f>
        <v/>
      </c>
      <c r="O383" s="13">
        <f>AND(L383,OR(F383="Sin intervención",F383="Revisado y grabado"))</f>
        <v/>
      </c>
      <c r="P383" s="13">
        <f>AND(O383,ISNUMBER(A383),ISNUMBER(H383),N(H383)&gt;=N(A383))</f>
        <v/>
      </c>
      <c r="Q383" s="13">
        <f>AND(O383,J383="Sí")</f>
        <v/>
      </c>
      <c r="R383" s="13">
        <f>AND(S383,OR(E383="",AND(L383,F383="")))</f>
        <v/>
      </c>
      <c r="S383" s="13">
        <f>COUNTA(A383:K383)&gt;0</f>
        <v/>
      </c>
    </row>
    <row r="384">
      <c r="A384" s="11" t="n"/>
      <c r="B384" s="12" t="n"/>
      <c r="C384" s="12" t="n"/>
      <c r="D384" s="12" t="n"/>
      <c r="E384" s="12" t="n"/>
      <c r="F384" s="12" t="n"/>
      <c r="G384" s="12" t="n"/>
      <c r="H384" s="11" t="n"/>
      <c r="I384" s="12" t="n"/>
      <c r="J384" s="12" t="n"/>
      <c r="K384" s="12" t="n"/>
      <c r="L384" s="13">
        <f>OR(E384="Pedido",E384="Modificación",E384="Anulación")</f>
        <v/>
      </c>
      <c r="M384" s="13">
        <f>AND(L384,F384="Sin intervención")</f>
        <v/>
      </c>
      <c r="N384" s="13">
        <f>AND(L384,OR(F384="Revisado y grabado",F384="En espera",F384="No grabado"))</f>
        <v/>
      </c>
      <c r="O384" s="13">
        <f>AND(L384,OR(F384="Sin intervención",F384="Revisado y grabado"))</f>
        <v/>
      </c>
      <c r="P384" s="13">
        <f>AND(O384,ISNUMBER(A384),ISNUMBER(H384),N(H384)&gt;=N(A384))</f>
        <v/>
      </c>
      <c r="Q384" s="13">
        <f>AND(O384,J384="Sí")</f>
        <v/>
      </c>
      <c r="R384" s="13">
        <f>AND(S384,OR(E384="",AND(L384,F384="")))</f>
        <v/>
      </c>
      <c r="S384" s="13">
        <f>COUNTA(A384:K384)&gt;0</f>
        <v/>
      </c>
    </row>
    <row r="385">
      <c r="A385" s="11" t="n"/>
      <c r="B385" s="12" t="n"/>
      <c r="C385" s="12" t="n"/>
      <c r="D385" s="12" t="n"/>
      <c r="E385" s="12" t="n"/>
      <c r="F385" s="12" t="n"/>
      <c r="G385" s="12" t="n"/>
      <c r="H385" s="11" t="n"/>
      <c r="I385" s="12" t="n"/>
      <c r="J385" s="12" t="n"/>
      <c r="K385" s="12" t="n"/>
      <c r="L385" s="13">
        <f>OR(E385="Pedido",E385="Modificación",E385="Anulación")</f>
        <v/>
      </c>
      <c r="M385" s="13">
        <f>AND(L385,F385="Sin intervención")</f>
        <v/>
      </c>
      <c r="N385" s="13">
        <f>AND(L385,OR(F385="Revisado y grabado",F385="En espera",F385="No grabado"))</f>
        <v/>
      </c>
      <c r="O385" s="13">
        <f>AND(L385,OR(F385="Sin intervención",F385="Revisado y grabado"))</f>
        <v/>
      </c>
      <c r="P385" s="13">
        <f>AND(O385,ISNUMBER(A385),ISNUMBER(H385),N(H385)&gt;=N(A385))</f>
        <v/>
      </c>
      <c r="Q385" s="13">
        <f>AND(O385,J385="Sí")</f>
        <v/>
      </c>
      <c r="R385" s="13">
        <f>AND(S385,OR(E385="",AND(L385,F385="")))</f>
        <v/>
      </c>
      <c r="S385" s="13">
        <f>COUNTA(A385:K385)&gt;0</f>
        <v/>
      </c>
    </row>
    <row r="386">
      <c r="A386" s="11" t="n"/>
      <c r="B386" s="12" t="n"/>
      <c r="C386" s="12" t="n"/>
      <c r="D386" s="12" t="n"/>
      <c r="E386" s="12" t="n"/>
      <c r="F386" s="12" t="n"/>
      <c r="G386" s="12" t="n"/>
      <c r="H386" s="11" t="n"/>
      <c r="I386" s="12" t="n"/>
      <c r="J386" s="12" t="n"/>
      <c r="K386" s="12" t="n"/>
      <c r="L386" s="13">
        <f>OR(E386="Pedido",E386="Modificación",E386="Anulación")</f>
        <v/>
      </c>
      <c r="M386" s="13">
        <f>AND(L386,F386="Sin intervención")</f>
        <v/>
      </c>
      <c r="N386" s="13">
        <f>AND(L386,OR(F386="Revisado y grabado",F386="En espera",F386="No grabado"))</f>
        <v/>
      </c>
      <c r="O386" s="13">
        <f>AND(L386,OR(F386="Sin intervención",F386="Revisado y grabado"))</f>
        <v/>
      </c>
      <c r="P386" s="13">
        <f>AND(O386,ISNUMBER(A386),ISNUMBER(H386),N(H386)&gt;=N(A386))</f>
        <v/>
      </c>
      <c r="Q386" s="13">
        <f>AND(O386,J386="Sí")</f>
        <v/>
      </c>
      <c r="R386" s="13">
        <f>AND(S386,OR(E386="",AND(L386,F386="")))</f>
        <v/>
      </c>
      <c r="S386" s="13">
        <f>COUNTA(A386:K386)&gt;0</f>
        <v/>
      </c>
    </row>
    <row r="387">
      <c r="A387" s="11" t="n"/>
      <c r="B387" s="12" t="n"/>
      <c r="C387" s="12" t="n"/>
      <c r="D387" s="12" t="n"/>
      <c r="E387" s="12" t="n"/>
      <c r="F387" s="12" t="n"/>
      <c r="G387" s="12" t="n"/>
      <c r="H387" s="11" t="n"/>
      <c r="I387" s="12" t="n"/>
      <c r="J387" s="12" t="n"/>
      <c r="K387" s="12" t="n"/>
      <c r="L387" s="13">
        <f>OR(E387="Pedido",E387="Modificación",E387="Anulación")</f>
        <v/>
      </c>
      <c r="M387" s="13">
        <f>AND(L387,F387="Sin intervención")</f>
        <v/>
      </c>
      <c r="N387" s="13">
        <f>AND(L387,OR(F387="Revisado y grabado",F387="En espera",F387="No grabado"))</f>
        <v/>
      </c>
      <c r="O387" s="13">
        <f>AND(L387,OR(F387="Sin intervención",F387="Revisado y grabado"))</f>
        <v/>
      </c>
      <c r="P387" s="13">
        <f>AND(O387,ISNUMBER(A387),ISNUMBER(H387),N(H387)&gt;=N(A387))</f>
        <v/>
      </c>
      <c r="Q387" s="13">
        <f>AND(O387,J387="Sí")</f>
        <v/>
      </c>
      <c r="R387" s="13">
        <f>AND(S387,OR(E387="",AND(L387,F387="")))</f>
        <v/>
      </c>
      <c r="S387" s="13">
        <f>COUNTA(A387:K387)&gt;0</f>
        <v/>
      </c>
    </row>
    <row r="388">
      <c r="A388" s="11" t="n"/>
      <c r="B388" s="12" t="n"/>
      <c r="C388" s="12" t="n"/>
      <c r="D388" s="12" t="n"/>
      <c r="E388" s="12" t="n"/>
      <c r="F388" s="12" t="n"/>
      <c r="G388" s="12" t="n"/>
      <c r="H388" s="11" t="n"/>
      <c r="I388" s="12" t="n"/>
      <c r="J388" s="12" t="n"/>
      <c r="K388" s="12" t="n"/>
      <c r="L388" s="13">
        <f>OR(E388="Pedido",E388="Modificación",E388="Anulación")</f>
        <v/>
      </c>
      <c r="M388" s="13">
        <f>AND(L388,F388="Sin intervención")</f>
        <v/>
      </c>
      <c r="N388" s="13">
        <f>AND(L388,OR(F388="Revisado y grabado",F388="En espera",F388="No grabado"))</f>
        <v/>
      </c>
      <c r="O388" s="13">
        <f>AND(L388,OR(F388="Sin intervención",F388="Revisado y grabado"))</f>
        <v/>
      </c>
      <c r="P388" s="13">
        <f>AND(O388,ISNUMBER(A388),ISNUMBER(H388),N(H388)&gt;=N(A388))</f>
        <v/>
      </c>
      <c r="Q388" s="13">
        <f>AND(O388,J388="Sí")</f>
        <v/>
      </c>
      <c r="R388" s="13">
        <f>AND(S388,OR(E388="",AND(L388,F388="")))</f>
        <v/>
      </c>
      <c r="S388" s="13">
        <f>COUNTA(A388:K388)&gt;0</f>
        <v/>
      </c>
    </row>
    <row r="389">
      <c r="A389" s="11" t="n"/>
      <c r="B389" s="12" t="n"/>
      <c r="C389" s="12" t="n"/>
      <c r="D389" s="12" t="n"/>
      <c r="E389" s="12" t="n"/>
      <c r="F389" s="12" t="n"/>
      <c r="G389" s="12" t="n"/>
      <c r="H389" s="11" t="n"/>
      <c r="I389" s="12" t="n"/>
      <c r="J389" s="12" t="n"/>
      <c r="K389" s="12" t="n"/>
      <c r="L389" s="13">
        <f>OR(E389="Pedido",E389="Modificación",E389="Anulación")</f>
        <v/>
      </c>
      <c r="M389" s="13">
        <f>AND(L389,F389="Sin intervención")</f>
        <v/>
      </c>
      <c r="N389" s="13">
        <f>AND(L389,OR(F389="Revisado y grabado",F389="En espera",F389="No grabado"))</f>
        <v/>
      </c>
      <c r="O389" s="13">
        <f>AND(L389,OR(F389="Sin intervención",F389="Revisado y grabado"))</f>
        <v/>
      </c>
      <c r="P389" s="13">
        <f>AND(O389,ISNUMBER(A389),ISNUMBER(H389),N(H389)&gt;=N(A389))</f>
        <v/>
      </c>
      <c r="Q389" s="13">
        <f>AND(O389,J389="Sí")</f>
        <v/>
      </c>
      <c r="R389" s="13">
        <f>AND(S389,OR(E389="",AND(L389,F389="")))</f>
        <v/>
      </c>
      <c r="S389" s="13">
        <f>COUNTA(A389:K389)&gt;0</f>
        <v/>
      </c>
    </row>
    <row r="390">
      <c r="A390" s="11" t="n"/>
      <c r="B390" s="12" t="n"/>
      <c r="C390" s="12" t="n"/>
      <c r="D390" s="12" t="n"/>
      <c r="E390" s="12" t="n"/>
      <c r="F390" s="12" t="n"/>
      <c r="G390" s="12" t="n"/>
      <c r="H390" s="11" t="n"/>
      <c r="I390" s="12" t="n"/>
      <c r="J390" s="12" t="n"/>
      <c r="K390" s="12" t="n"/>
      <c r="L390" s="13">
        <f>OR(E390="Pedido",E390="Modificación",E390="Anulación")</f>
        <v/>
      </c>
      <c r="M390" s="13">
        <f>AND(L390,F390="Sin intervención")</f>
        <v/>
      </c>
      <c r="N390" s="13">
        <f>AND(L390,OR(F390="Revisado y grabado",F390="En espera",F390="No grabado"))</f>
        <v/>
      </c>
      <c r="O390" s="13">
        <f>AND(L390,OR(F390="Sin intervención",F390="Revisado y grabado"))</f>
        <v/>
      </c>
      <c r="P390" s="13">
        <f>AND(O390,ISNUMBER(A390),ISNUMBER(H390),N(H390)&gt;=N(A390))</f>
        <v/>
      </c>
      <c r="Q390" s="13">
        <f>AND(O390,J390="Sí")</f>
        <v/>
      </c>
      <c r="R390" s="13">
        <f>AND(S390,OR(E390="",AND(L390,F390="")))</f>
        <v/>
      </c>
      <c r="S390" s="13">
        <f>COUNTA(A390:K390)&gt;0</f>
        <v/>
      </c>
    </row>
    <row r="391">
      <c r="A391" s="11" t="n"/>
      <c r="B391" s="12" t="n"/>
      <c r="C391" s="12" t="n"/>
      <c r="D391" s="12" t="n"/>
      <c r="E391" s="12" t="n"/>
      <c r="F391" s="12" t="n"/>
      <c r="G391" s="12" t="n"/>
      <c r="H391" s="11" t="n"/>
      <c r="I391" s="12" t="n"/>
      <c r="J391" s="12" t="n"/>
      <c r="K391" s="12" t="n"/>
      <c r="L391" s="13">
        <f>OR(E391="Pedido",E391="Modificación",E391="Anulación")</f>
        <v/>
      </c>
      <c r="M391" s="13">
        <f>AND(L391,F391="Sin intervención")</f>
        <v/>
      </c>
      <c r="N391" s="13">
        <f>AND(L391,OR(F391="Revisado y grabado",F391="En espera",F391="No grabado"))</f>
        <v/>
      </c>
      <c r="O391" s="13">
        <f>AND(L391,OR(F391="Sin intervención",F391="Revisado y grabado"))</f>
        <v/>
      </c>
      <c r="P391" s="13">
        <f>AND(O391,ISNUMBER(A391),ISNUMBER(H391),N(H391)&gt;=N(A391))</f>
        <v/>
      </c>
      <c r="Q391" s="13">
        <f>AND(O391,J391="Sí")</f>
        <v/>
      </c>
      <c r="R391" s="13">
        <f>AND(S391,OR(E391="",AND(L391,F391="")))</f>
        <v/>
      </c>
      <c r="S391" s="13">
        <f>COUNTA(A391:K391)&gt;0</f>
        <v/>
      </c>
    </row>
    <row r="392">
      <c r="A392" s="11" t="n"/>
      <c r="B392" s="12" t="n"/>
      <c r="C392" s="12" t="n"/>
      <c r="D392" s="12" t="n"/>
      <c r="E392" s="12" t="n"/>
      <c r="F392" s="12" t="n"/>
      <c r="G392" s="12" t="n"/>
      <c r="H392" s="11" t="n"/>
      <c r="I392" s="12" t="n"/>
      <c r="J392" s="12" t="n"/>
      <c r="K392" s="12" t="n"/>
      <c r="L392" s="13">
        <f>OR(E392="Pedido",E392="Modificación",E392="Anulación")</f>
        <v/>
      </c>
      <c r="M392" s="13">
        <f>AND(L392,F392="Sin intervención")</f>
        <v/>
      </c>
      <c r="N392" s="13">
        <f>AND(L392,OR(F392="Revisado y grabado",F392="En espera",F392="No grabado"))</f>
        <v/>
      </c>
      <c r="O392" s="13">
        <f>AND(L392,OR(F392="Sin intervención",F392="Revisado y grabado"))</f>
        <v/>
      </c>
      <c r="P392" s="13">
        <f>AND(O392,ISNUMBER(A392),ISNUMBER(H392),N(H392)&gt;=N(A392))</f>
        <v/>
      </c>
      <c r="Q392" s="13">
        <f>AND(O392,J392="Sí")</f>
        <v/>
      </c>
      <c r="R392" s="13">
        <f>AND(S392,OR(E392="",AND(L392,F392="")))</f>
        <v/>
      </c>
      <c r="S392" s="13">
        <f>COUNTA(A392:K392)&gt;0</f>
        <v/>
      </c>
    </row>
    <row r="393">
      <c r="A393" s="11" t="n"/>
      <c r="B393" s="12" t="n"/>
      <c r="C393" s="12" t="n"/>
      <c r="D393" s="12" t="n"/>
      <c r="E393" s="12" t="n"/>
      <c r="F393" s="12" t="n"/>
      <c r="G393" s="12" t="n"/>
      <c r="H393" s="11" t="n"/>
      <c r="I393" s="12" t="n"/>
      <c r="J393" s="12" t="n"/>
      <c r="K393" s="12" t="n"/>
      <c r="L393" s="13">
        <f>OR(E393="Pedido",E393="Modificación",E393="Anulación")</f>
        <v/>
      </c>
      <c r="M393" s="13">
        <f>AND(L393,F393="Sin intervención")</f>
        <v/>
      </c>
      <c r="N393" s="13">
        <f>AND(L393,OR(F393="Revisado y grabado",F393="En espera",F393="No grabado"))</f>
        <v/>
      </c>
      <c r="O393" s="13">
        <f>AND(L393,OR(F393="Sin intervención",F393="Revisado y grabado"))</f>
        <v/>
      </c>
      <c r="P393" s="13">
        <f>AND(O393,ISNUMBER(A393),ISNUMBER(H393),N(H393)&gt;=N(A393))</f>
        <v/>
      </c>
      <c r="Q393" s="13">
        <f>AND(O393,J393="Sí")</f>
        <v/>
      </c>
      <c r="R393" s="13">
        <f>AND(S393,OR(E393="",AND(L393,F393="")))</f>
        <v/>
      </c>
      <c r="S393" s="13">
        <f>COUNTA(A393:K393)&gt;0</f>
        <v/>
      </c>
    </row>
    <row r="394">
      <c r="A394" s="11" t="n"/>
      <c r="B394" s="12" t="n"/>
      <c r="C394" s="12" t="n"/>
      <c r="D394" s="12" t="n"/>
      <c r="E394" s="12" t="n"/>
      <c r="F394" s="12" t="n"/>
      <c r="G394" s="12" t="n"/>
      <c r="H394" s="11" t="n"/>
      <c r="I394" s="12" t="n"/>
      <c r="J394" s="12" t="n"/>
      <c r="K394" s="12" t="n"/>
      <c r="L394" s="13">
        <f>OR(E394="Pedido",E394="Modificación",E394="Anulación")</f>
        <v/>
      </c>
      <c r="M394" s="13">
        <f>AND(L394,F394="Sin intervención")</f>
        <v/>
      </c>
      <c r="N394" s="13">
        <f>AND(L394,OR(F394="Revisado y grabado",F394="En espera",F394="No grabado"))</f>
        <v/>
      </c>
      <c r="O394" s="13">
        <f>AND(L394,OR(F394="Sin intervención",F394="Revisado y grabado"))</f>
        <v/>
      </c>
      <c r="P394" s="13">
        <f>AND(O394,ISNUMBER(A394),ISNUMBER(H394),N(H394)&gt;=N(A394))</f>
        <v/>
      </c>
      <c r="Q394" s="13">
        <f>AND(O394,J394="Sí")</f>
        <v/>
      </c>
      <c r="R394" s="13">
        <f>AND(S394,OR(E394="",AND(L394,F394="")))</f>
        <v/>
      </c>
      <c r="S394" s="13">
        <f>COUNTA(A394:K394)&gt;0</f>
        <v/>
      </c>
    </row>
    <row r="395">
      <c r="A395" s="11" t="n"/>
      <c r="B395" s="12" t="n"/>
      <c r="C395" s="12" t="n"/>
      <c r="D395" s="12" t="n"/>
      <c r="E395" s="12" t="n"/>
      <c r="F395" s="12" t="n"/>
      <c r="G395" s="12" t="n"/>
      <c r="H395" s="11" t="n"/>
      <c r="I395" s="12" t="n"/>
      <c r="J395" s="12" t="n"/>
      <c r="K395" s="12" t="n"/>
      <c r="L395" s="13">
        <f>OR(E395="Pedido",E395="Modificación",E395="Anulación")</f>
        <v/>
      </c>
      <c r="M395" s="13">
        <f>AND(L395,F395="Sin intervención")</f>
        <v/>
      </c>
      <c r="N395" s="13">
        <f>AND(L395,OR(F395="Revisado y grabado",F395="En espera",F395="No grabado"))</f>
        <v/>
      </c>
      <c r="O395" s="13">
        <f>AND(L395,OR(F395="Sin intervención",F395="Revisado y grabado"))</f>
        <v/>
      </c>
      <c r="P395" s="13">
        <f>AND(O395,ISNUMBER(A395),ISNUMBER(H395),N(H395)&gt;=N(A395))</f>
        <v/>
      </c>
      <c r="Q395" s="13">
        <f>AND(O395,J395="Sí")</f>
        <v/>
      </c>
      <c r="R395" s="13">
        <f>AND(S395,OR(E395="",AND(L395,F395="")))</f>
        <v/>
      </c>
      <c r="S395" s="13">
        <f>COUNTA(A395:K395)&gt;0</f>
        <v/>
      </c>
    </row>
    <row r="396">
      <c r="A396" s="11" t="n"/>
      <c r="B396" s="12" t="n"/>
      <c r="C396" s="12" t="n"/>
      <c r="D396" s="12" t="n"/>
      <c r="E396" s="12" t="n"/>
      <c r="F396" s="12" t="n"/>
      <c r="G396" s="12" t="n"/>
      <c r="H396" s="11" t="n"/>
      <c r="I396" s="12" t="n"/>
      <c r="J396" s="12" t="n"/>
      <c r="K396" s="12" t="n"/>
      <c r="L396" s="13">
        <f>OR(E396="Pedido",E396="Modificación",E396="Anulación")</f>
        <v/>
      </c>
      <c r="M396" s="13">
        <f>AND(L396,F396="Sin intervención")</f>
        <v/>
      </c>
      <c r="N396" s="13">
        <f>AND(L396,OR(F396="Revisado y grabado",F396="En espera",F396="No grabado"))</f>
        <v/>
      </c>
      <c r="O396" s="13">
        <f>AND(L396,OR(F396="Sin intervención",F396="Revisado y grabado"))</f>
        <v/>
      </c>
      <c r="P396" s="13">
        <f>AND(O396,ISNUMBER(A396),ISNUMBER(H396),N(H396)&gt;=N(A396))</f>
        <v/>
      </c>
      <c r="Q396" s="13">
        <f>AND(O396,J396="Sí")</f>
        <v/>
      </c>
      <c r="R396" s="13">
        <f>AND(S396,OR(E396="",AND(L396,F396="")))</f>
        <v/>
      </c>
      <c r="S396" s="13">
        <f>COUNTA(A396:K396)&gt;0</f>
        <v/>
      </c>
    </row>
    <row r="397">
      <c r="A397" s="11" t="n"/>
      <c r="B397" s="12" t="n"/>
      <c r="C397" s="12" t="n"/>
      <c r="D397" s="12" t="n"/>
      <c r="E397" s="12" t="n"/>
      <c r="F397" s="12" t="n"/>
      <c r="G397" s="12" t="n"/>
      <c r="H397" s="11" t="n"/>
      <c r="I397" s="12" t="n"/>
      <c r="J397" s="12" t="n"/>
      <c r="K397" s="12" t="n"/>
      <c r="L397" s="13">
        <f>OR(E397="Pedido",E397="Modificación",E397="Anulación")</f>
        <v/>
      </c>
      <c r="M397" s="13">
        <f>AND(L397,F397="Sin intervención")</f>
        <v/>
      </c>
      <c r="N397" s="13">
        <f>AND(L397,OR(F397="Revisado y grabado",F397="En espera",F397="No grabado"))</f>
        <v/>
      </c>
      <c r="O397" s="13">
        <f>AND(L397,OR(F397="Sin intervención",F397="Revisado y grabado"))</f>
        <v/>
      </c>
      <c r="P397" s="13">
        <f>AND(O397,ISNUMBER(A397),ISNUMBER(H397),N(H397)&gt;=N(A397))</f>
        <v/>
      </c>
      <c r="Q397" s="13">
        <f>AND(O397,J397="Sí")</f>
        <v/>
      </c>
      <c r="R397" s="13">
        <f>AND(S397,OR(E397="",AND(L397,F397="")))</f>
        <v/>
      </c>
      <c r="S397" s="13">
        <f>COUNTA(A397:K397)&gt;0</f>
        <v/>
      </c>
    </row>
    <row r="398">
      <c r="A398" s="11" t="n"/>
      <c r="B398" s="12" t="n"/>
      <c r="C398" s="12" t="n"/>
      <c r="D398" s="12" t="n"/>
      <c r="E398" s="12" t="n"/>
      <c r="F398" s="12" t="n"/>
      <c r="G398" s="12" t="n"/>
      <c r="H398" s="11" t="n"/>
      <c r="I398" s="12" t="n"/>
      <c r="J398" s="12" t="n"/>
      <c r="K398" s="12" t="n"/>
      <c r="L398" s="13">
        <f>OR(E398="Pedido",E398="Modificación",E398="Anulación")</f>
        <v/>
      </c>
      <c r="M398" s="13">
        <f>AND(L398,F398="Sin intervención")</f>
        <v/>
      </c>
      <c r="N398" s="13">
        <f>AND(L398,OR(F398="Revisado y grabado",F398="En espera",F398="No grabado"))</f>
        <v/>
      </c>
      <c r="O398" s="13">
        <f>AND(L398,OR(F398="Sin intervención",F398="Revisado y grabado"))</f>
        <v/>
      </c>
      <c r="P398" s="13">
        <f>AND(O398,ISNUMBER(A398),ISNUMBER(H398),N(H398)&gt;=N(A398))</f>
        <v/>
      </c>
      <c r="Q398" s="13">
        <f>AND(O398,J398="Sí")</f>
        <v/>
      </c>
      <c r="R398" s="13">
        <f>AND(S398,OR(E398="",AND(L398,F398="")))</f>
        <v/>
      </c>
      <c r="S398" s="13">
        <f>COUNTA(A398:K398)&gt;0</f>
        <v/>
      </c>
    </row>
    <row r="399">
      <c r="A399" s="11" t="n"/>
      <c r="B399" s="12" t="n"/>
      <c r="C399" s="12" t="n"/>
      <c r="D399" s="12" t="n"/>
      <c r="E399" s="12" t="n"/>
      <c r="F399" s="12" t="n"/>
      <c r="G399" s="12" t="n"/>
      <c r="H399" s="11" t="n"/>
      <c r="I399" s="12" t="n"/>
      <c r="J399" s="12" t="n"/>
      <c r="K399" s="12" t="n"/>
      <c r="L399" s="13">
        <f>OR(E399="Pedido",E399="Modificación",E399="Anulación")</f>
        <v/>
      </c>
      <c r="M399" s="13">
        <f>AND(L399,F399="Sin intervención")</f>
        <v/>
      </c>
      <c r="N399" s="13">
        <f>AND(L399,OR(F399="Revisado y grabado",F399="En espera",F399="No grabado"))</f>
        <v/>
      </c>
      <c r="O399" s="13">
        <f>AND(L399,OR(F399="Sin intervención",F399="Revisado y grabado"))</f>
        <v/>
      </c>
      <c r="P399" s="13">
        <f>AND(O399,ISNUMBER(A399),ISNUMBER(H399),N(H399)&gt;=N(A399))</f>
        <v/>
      </c>
      <c r="Q399" s="13">
        <f>AND(O399,J399="Sí")</f>
        <v/>
      </c>
      <c r="R399" s="13">
        <f>AND(S399,OR(E399="",AND(L399,F399="")))</f>
        <v/>
      </c>
      <c r="S399" s="13">
        <f>COUNTA(A399:K399)&gt;0</f>
        <v/>
      </c>
    </row>
    <row r="400">
      <c r="A400" s="11" t="n"/>
      <c r="B400" s="12" t="n"/>
      <c r="C400" s="12" t="n"/>
      <c r="D400" s="12" t="n"/>
      <c r="E400" s="12" t="n"/>
      <c r="F400" s="12" t="n"/>
      <c r="G400" s="12" t="n"/>
      <c r="H400" s="11" t="n"/>
      <c r="I400" s="12" t="n"/>
      <c r="J400" s="12" t="n"/>
      <c r="K400" s="12" t="n"/>
      <c r="L400" s="13">
        <f>OR(E400="Pedido",E400="Modificación",E400="Anulación")</f>
        <v/>
      </c>
      <c r="M400" s="13">
        <f>AND(L400,F400="Sin intervención")</f>
        <v/>
      </c>
      <c r="N400" s="13">
        <f>AND(L400,OR(F400="Revisado y grabado",F400="En espera",F400="No grabado"))</f>
        <v/>
      </c>
      <c r="O400" s="13">
        <f>AND(L400,OR(F400="Sin intervención",F400="Revisado y grabado"))</f>
        <v/>
      </c>
      <c r="P400" s="13">
        <f>AND(O400,ISNUMBER(A400),ISNUMBER(H400),N(H400)&gt;=N(A400))</f>
        <v/>
      </c>
      <c r="Q400" s="13">
        <f>AND(O400,J400="Sí")</f>
        <v/>
      </c>
      <c r="R400" s="13">
        <f>AND(S400,OR(E400="",AND(L400,F400="")))</f>
        <v/>
      </c>
      <c r="S400" s="13">
        <f>COUNTA(A400:K400)&gt;0</f>
        <v/>
      </c>
    </row>
    <row r="401">
      <c r="A401" s="11" t="n"/>
      <c r="B401" s="12" t="n"/>
      <c r="C401" s="12" t="n"/>
      <c r="D401" s="12" t="n"/>
      <c r="E401" s="12" t="n"/>
      <c r="F401" s="12" t="n"/>
      <c r="G401" s="12" t="n"/>
      <c r="H401" s="11" t="n"/>
      <c r="I401" s="12" t="n"/>
      <c r="J401" s="12" t="n"/>
      <c r="K401" s="12" t="n"/>
      <c r="L401" s="13">
        <f>OR(E401="Pedido",E401="Modificación",E401="Anulación")</f>
        <v/>
      </c>
      <c r="M401" s="13">
        <f>AND(L401,F401="Sin intervención")</f>
        <v/>
      </c>
      <c r="N401" s="13">
        <f>AND(L401,OR(F401="Revisado y grabado",F401="En espera",F401="No grabado"))</f>
        <v/>
      </c>
      <c r="O401" s="13">
        <f>AND(L401,OR(F401="Sin intervención",F401="Revisado y grabado"))</f>
        <v/>
      </c>
      <c r="P401" s="13">
        <f>AND(O401,ISNUMBER(A401),ISNUMBER(H401),N(H401)&gt;=N(A401))</f>
        <v/>
      </c>
      <c r="Q401" s="13">
        <f>AND(O401,J401="Sí")</f>
        <v/>
      </c>
      <c r="R401" s="13">
        <f>AND(S401,OR(E401="",AND(L401,F401="")))</f>
        <v/>
      </c>
      <c r="S401" s="13">
        <f>COUNTA(A401:K401)&gt;0</f>
        <v/>
      </c>
    </row>
    <row r="402">
      <c r="A402" s="11" t="n"/>
      <c r="B402" s="12" t="n"/>
      <c r="C402" s="12" t="n"/>
      <c r="D402" s="12" t="n"/>
      <c r="E402" s="12" t="n"/>
      <c r="F402" s="12" t="n"/>
      <c r="G402" s="12" t="n"/>
      <c r="H402" s="11" t="n"/>
      <c r="I402" s="12" t="n"/>
      <c r="J402" s="12" t="n"/>
      <c r="K402" s="12" t="n"/>
      <c r="L402" s="13">
        <f>OR(E402="Pedido",E402="Modificación",E402="Anulación")</f>
        <v/>
      </c>
      <c r="M402" s="13">
        <f>AND(L402,F402="Sin intervención")</f>
        <v/>
      </c>
      <c r="N402" s="13">
        <f>AND(L402,OR(F402="Revisado y grabado",F402="En espera",F402="No grabado"))</f>
        <v/>
      </c>
      <c r="O402" s="13">
        <f>AND(L402,OR(F402="Sin intervención",F402="Revisado y grabado"))</f>
        <v/>
      </c>
      <c r="P402" s="13">
        <f>AND(O402,ISNUMBER(A402),ISNUMBER(H402),N(H402)&gt;=N(A402))</f>
        <v/>
      </c>
      <c r="Q402" s="13">
        <f>AND(O402,J402="Sí")</f>
        <v/>
      </c>
      <c r="R402" s="13">
        <f>AND(S402,OR(E402="",AND(L402,F402="")))</f>
        <v/>
      </c>
      <c r="S402" s="13">
        <f>COUNTA(A402:K402)&gt;0</f>
        <v/>
      </c>
    </row>
    <row r="403">
      <c r="A403" s="11" t="n"/>
      <c r="B403" s="12" t="n"/>
      <c r="C403" s="12" t="n"/>
      <c r="D403" s="12" t="n"/>
      <c r="E403" s="12" t="n"/>
      <c r="F403" s="12" t="n"/>
      <c r="G403" s="12" t="n"/>
      <c r="H403" s="11" t="n"/>
      <c r="I403" s="12" t="n"/>
      <c r="J403" s="12" t="n"/>
      <c r="K403" s="12" t="n"/>
      <c r="L403" s="13">
        <f>OR(E403="Pedido",E403="Modificación",E403="Anulación")</f>
        <v/>
      </c>
      <c r="M403" s="13">
        <f>AND(L403,F403="Sin intervención")</f>
        <v/>
      </c>
      <c r="N403" s="13">
        <f>AND(L403,OR(F403="Revisado y grabado",F403="En espera",F403="No grabado"))</f>
        <v/>
      </c>
      <c r="O403" s="13">
        <f>AND(L403,OR(F403="Sin intervención",F403="Revisado y grabado"))</f>
        <v/>
      </c>
      <c r="P403" s="13">
        <f>AND(O403,ISNUMBER(A403),ISNUMBER(H403),N(H403)&gt;=N(A403))</f>
        <v/>
      </c>
      <c r="Q403" s="13">
        <f>AND(O403,J403="Sí")</f>
        <v/>
      </c>
      <c r="R403" s="13">
        <f>AND(S403,OR(E403="",AND(L403,F403="")))</f>
        <v/>
      </c>
      <c r="S403" s="13">
        <f>COUNTA(A403:K403)&gt;0</f>
        <v/>
      </c>
    </row>
    <row r="404">
      <c r="A404" s="11" t="n"/>
      <c r="B404" s="12" t="n"/>
      <c r="C404" s="12" t="n"/>
      <c r="D404" s="12" t="n"/>
      <c r="E404" s="12" t="n"/>
      <c r="F404" s="12" t="n"/>
      <c r="G404" s="12" t="n"/>
      <c r="H404" s="11" t="n"/>
      <c r="I404" s="12" t="n"/>
      <c r="J404" s="12" t="n"/>
      <c r="K404" s="12" t="n"/>
      <c r="L404" s="13">
        <f>OR(E404="Pedido",E404="Modificación",E404="Anulación")</f>
        <v/>
      </c>
      <c r="M404" s="13">
        <f>AND(L404,F404="Sin intervención")</f>
        <v/>
      </c>
      <c r="N404" s="13">
        <f>AND(L404,OR(F404="Revisado y grabado",F404="En espera",F404="No grabado"))</f>
        <v/>
      </c>
      <c r="O404" s="13">
        <f>AND(L404,OR(F404="Sin intervención",F404="Revisado y grabado"))</f>
        <v/>
      </c>
      <c r="P404" s="13">
        <f>AND(O404,ISNUMBER(A404),ISNUMBER(H404),N(H404)&gt;=N(A404))</f>
        <v/>
      </c>
      <c r="Q404" s="13">
        <f>AND(O404,J404="Sí")</f>
        <v/>
      </c>
      <c r="R404" s="13">
        <f>AND(S404,OR(E404="",AND(L404,F404="")))</f>
        <v/>
      </c>
      <c r="S404" s="13">
        <f>COUNTA(A404:K404)&gt;0</f>
        <v/>
      </c>
    </row>
    <row r="405">
      <c r="A405" s="11" t="n"/>
      <c r="B405" s="12" t="n"/>
      <c r="C405" s="12" t="n"/>
      <c r="D405" s="12" t="n"/>
      <c r="E405" s="12" t="n"/>
      <c r="F405" s="12" t="n"/>
      <c r="G405" s="12" t="n"/>
      <c r="H405" s="11" t="n"/>
      <c r="I405" s="12" t="n"/>
      <c r="J405" s="12" t="n"/>
      <c r="K405" s="12" t="n"/>
      <c r="L405" s="13">
        <f>OR(E405="Pedido",E405="Modificación",E405="Anulación")</f>
        <v/>
      </c>
      <c r="M405" s="13">
        <f>AND(L405,F405="Sin intervención")</f>
        <v/>
      </c>
      <c r="N405" s="13">
        <f>AND(L405,OR(F405="Revisado y grabado",F405="En espera",F405="No grabado"))</f>
        <v/>
      </c>
      <c r="O405" s="13">
        <f>AND(L405,OR(F405="Sin intervención",F405="Revisado y grabado"))</f>
        <v/>
      </c>
      <c r="P405" s="13">
        <f>AND(O405,ISNUMBER(A405),ISNUMBER(H405),N(H405)&gt;=N(A405))</f>
        <v/>
      </c>
      <c r="Q405" s="13">
        <f>AND(O405,J405="Sí")</f>
        <v/>
      </c>
      <c r="R405" s="13">
        <f>AND(S405,OR(E405="",AND(L405,F405="")))</f>
        <v/>
      </c>
      <c r="S405" s="13">
        <f>COUNTA(A405:K405)&gt;0</f>
        <v/>
      </c>
    </row>
    <row r="406">
      <c r="A406" s="11" t="n"/>
      <c r="B406" s="12" t="n"/>
      <c r="C406" s="12" t="n"/>
      <c r="D406" s="12" t="n"/>
      <c r="E406" s="12" t="n"/>
      <c r="F406" s="12" t="n"/>
      <c r="G406" s="12" t="n"/>
      <c r="H406" s="11" t="n"/>
      <c r="I406" s="12" t="n"/>
      <c r="J406" s="12" t="n"/>
      <c r="K406" s="12" t="n"/>
      <c r="L406" s="13">
        <f>OR(E406="Pedido",E406="Modificación",E406="Anulación")</f>
        <v/>
      </c>
      <c r="M406" s="13">
        <f>AND(L406,F406="Sin intervención")</f>
        <v/>
      </c>
      <c r="N406" s="13">
        <f>AND(L406,OR(F406="Revisado y grabado",F406="En espera",F406="No grabado"))</f>
        <v/>
      </c>
      <c r="O406" s="13">
        <f>AND(L406,OR(F406="Sin intervención",F406="Revisado y grabado"))</f>
        <v/>
      </c>
      <c r="P406" s="13">
        <f>AND(O406,ISNUMBER(A406),ISNUMBER(H406),N(H406)&gt;=N(A406))</f>
        <v/>
      </c>
      <c r="Q406" s="13">
        <f>AND(O406,J406="Sí")</f>
        <v/>
      </c>
      <c r="R406" s="13">
        <f>AND(S406,OR(E406="",AND(L406,F406="")))</f>
        <v/>
      </c>
      <c r="S406" s="13">
        <f>COUNTA(A406:K406)&gt;0</f>
        <v/>
      </c>
    </row>
    <row r="407">
      <c r="A407" s="11" t="n"/>
      <c r="B407" s="12" t="n"/>
      <c r="C407" s="12" t="n"/>
      <c r="D407" s="12" t="n"/>
      <c r="E407" s="12" t="n"/>
      <c r="F407" s="12" t="n"/>
      <c r="G407" s="12" t="n"/>
      <c r="H407" s="11" t="n"/>
      <c r="I407" s="12" t="n"/>
      <c r="J407" s="12" t="n"/>
      <c r="K407" s="12" t="n"/>
      <c r="L407" s="13">
        <f>OR(E407="Pedido",E407="Modificación",E407="Anulación")</f>
        <v/>
      </c>
      <c r="M407" s="13">
        <f>AND(L407,F407="Sin intervención")</f>
        <v/>
      </c>
      <c r="N407" s="13">
        <f>AND(L407,OR(F407="Revisado y grabado",F407="En espera",F407="No grabado"))</f>
        <v/>
      </c>
      <c r="O407" s="13">
        <f>AND(L407,OR(F407="Sin intervención",F407="Revisado y grabado"))</f>
        <v/>
      </c>
      <c r="P407" s="13">
        <f>AND(O407,ISNUMBER(A407),ISNUMBER(H407),N(H407)&gt;=N(A407))</f>
        <v/>
      </c>
      <c r="Q407" s="13">
        <f>AND(O407,J407="Sí")</f>
        <v/>
      </c>
      <c r="R407" s="13">
        <f>AND(S407,OR(E407="",AND(L407,F407="")))</f>
        <v/>
      </c>
      <c r="S407" s="13">
        <f>COUNTA(A407:K407)&gt;0</f>
        <v/>
      </c>
    </row>
    <row r="408">
      <c r="A408" s="11" t="n"/>
      <c r="B408" s="12" t="n"/>
      <c r="C408" s="12" t="n"/>
      <c r="D408" s="12" t="n"/>
      <c r="E408" s="12" t="n"/>
      <c r="F408" s="12" t="n"/>
      <c r="G408" s="12" t="n"/>
      <c r="H408" s="11" t="n"/>
      <c r="I408" s="12" t="n"/>
      <c r="J408" s="12" t="n"/>
      <c r="K408" s="12" t="n"/>
      <c r="L408" s="13">
        <f>OR(E408="Pedido",E408="Modificación",E408="Anulación")</f>
        <v/>
      </c>
      <c r="M408" s="13">
        <f>AND(L408,F408="Sin intervención")</f>
        <v/>
      </c>
      <c r="N408" s="13">
        <f>AND(L408,OR(F408="Revisado y grabado",F408="En espera",F408="No grabado"))</f>
        <v/>
      </c>
      <c r="O408" s="13">
        <f>AND(L408,OR(F408="Sin intervención",F408="Revisado y grabado"))</f>
        <v/>
      </c>
      <c r="P408" s="13">
        <f>AND(O408,ISNUMBER(A408),ISNUMBER(H408),N(H408)&gt;=N(A408))</f>
        <v/>
      </c>
      <c r="Q408" s="13">
        <f>AND(O408,J408="Sí")</f>
        <v/>
      </c>
      <c r="R408" s="13">
        <f>AND(S408,OR(E408="",AND(L408,F408="")))</f>
        <v/>
      </c>
      <c r="S408" s="13">
        <f>COUNTA(A408:K408)&gt;0</f>
        <v/>
      </c>
    </row>
    <row r="409">
      <c r="A409" s="11" t="n"/>
      <c r="B409" s="12" t="n"/>
      <c r="C409" s="12" t="n"/>
      <c r="D409" s="12" t="n"/>
      <c r="E409" s="12" t="n"/>
      <c r="F409" s="12" t="n"/>
      <c r="G409" s="12" t="n"/>
      <c r="H409" s="11" t="n"/>
      <c r="I409" s="12" t="n"/>
      <c r="J409" s="12" t="n"/>
      <c r="K409" s="12" t="n"/>
      <c r="L409" s="13">
        <f>OR(E409="Pedido",E409="Modificación",E409="Anulación")</f>
        <v/>
      </c>
      <c r="M409" s="13">
        <f>AND(L409,F409="Sin intervención")</f>
        <v/>
      </c>
      <c r="N409" s="13">
        <f>AND(L409,OR(F409="Revisado y grabado",F409="En espera",F409="No grabado"))</f>
        <v/>
      </c>
      <c r="O409" s="13">
        <f>AND(L409,OR(F409="Sin intervención",F409="Revisado y grabado"))</f>
        <v/>
      </c>
      <c r="P409" s="13">
        <f>AND(O409,ISNUMBER(A409),ISNUMBER(H409),N(H409)&gt;=N(A409))</f>
        <v/>
      </c>
      <c r="Q409" s="13">
        <f>AND(O409,J409="Sí")</f>
        <v/>
      </c>
      <c r="R409" s="13">
        <f>AND(S409,OR(E409="",AND(L409,F409="")))</f>
        <v/>
      </c>
      <c r="S409" s="13">
        <f>COUNTA(A409:K409)&gt;0</f>
        <v/>
      </c>
    </row>
    <row r="410">
      <c r="A410" s="11" t="n"/>
      <c r="B410" s="12" t="n"/>
      <c r="C410" s="12" t="n"/>
      <c r="D410" s="12" t="n"/>
      <c r="E410" s="12" t="n"/>
      <c r="F410" s="12" t="n"/>
      <c r="G410" s="12" t="n"/>
      <c r="H410" s="11" t="n"/>
      <c r="I410" s="12" t="n"/>
      <c r="J410" s="12" t="n"/>
      <c r="K410" s="12" t="n"/>
      <c r="L410" s="13">
        <f>OR(E410="Pedido",E410="Modificación",E410="Anulación")</f>
        <v/>
      </c>
      <c r="M410" s="13">
        <f>AND(L410,F410="Sin intervención")</f>
        <v/>
      </c>
      <c r="N410" s="13">
        <f>AND(L410,OR(F410="Revisado y grabado",F410="En espera",F410="No grabado"))</f>
        <v/>
      </c>
      <c r="O410" s="13">
        <f>AND(L410,OR(F410="Sin intervención",F410="Revisado y grabado"))</f>
        <v/>
      </c>
      <c r="P410" s="13">
        <f>AND(O410,ISNUMBER(A410),ISNUMBER(H410),N(H410)&gt;=N(A410))</f>
        <v/>
      </c>
      <c r="Q410" s="13">
        <f>AND(O410,J410="Sí")</f>
        <v/>
      </c>
      <c r="R410" s="13">
        <f>AND(S410,OR(E410="",AND(L410,F410="")))</f>
        <v/>
      </c>
      <c r="S410" s="13">
        <f>COUNTA(A410:K410)&gt;0</f>
        <v/>
      </c>
    </row>
    <row r="411">
      <c r="A411" s="11" t="n"/>
      <c r="B411" s="12" t="n"/>
      <c r="C411" s="12" t="n"/>
      <c r="D411" s="12" t="n"/>
      <c r="E411" s="12" t="n"/>
      <c r="F411" s="12" t="n"/>
      <c r="G411" s="12" t="n"/>
      <c r="H411" s="11" t="n"/>
      <c r="I411" s="12" t="n"/>
      <c r="J411" s="12" t="n"/>
      <c r="K411" s="12" t="n"/>
      <c r="L411" s="13">
        <f>OR(E411="Pedido",E411="Modificación",E411="Anulación")</f>
        <v/>
      </c>
      <c r="M411" s="13">
        <f>AND(L411,F411="Sin intervención")</f>
        <v/>
      </c>
      <c r="N411" s="13">
        <f>AND(L411,OR(F411="Revisado y grabado",F411="En espera",F411="No grabado"))</f>
        <v/>
      </c>
      <c r="O411" s="13">
        <f>AND(L411,OR(F411="Sin intervención",F411="Revisado y grabado"))</f>
        <v/>
      </c>
      <c r="P411" s="13">
        <f>AND(O411,ISNUMBER(A411),ISNUMBER(H411),N(H411)&gt;=N(A411))</f>
        <v/>
      </c>
      <c r="Q411" s="13">
        <f>AND(O411,J411="Sí")</f>
        <v/>
      </c>
      <c r="R411" s="13">
        <f>AND(S411,OR(E411="",AND(L411,F411="")))</f>
        <v/>
      </c>
      <c r="S411" s="13">
        <f>COUNTA(A411:K411)&gt;0</f>
        <v/>
      </c>
    </row>
    <row r="412">
      <c r="A412" s="11" t="n"/>
      <c r="B412" s="12" t="n"/>
      <c r="C412" s="12" t="n"/>
      <c r="D412" s="12" t="n"/>
      <c r="E412" s="12" t="n"/>
      <c r="F412" s="12" t="n"/>
      <c r="G412" s="12" t="n"/>
      <c r="H412" s="11" t="n"/>
      <c r="I412" s="12" t="n"/>
      <c r="J412" s="12" t="n"/>
      <c r="K412" s="12" t="n"/>
      <c r="L412" s="13">
        <f>OR(E412="Pedido",E412="Modificación",E412="Anulación")</f>
        <v/>
      </c>
      <c r="M412" s="13">
        <f>AND(L412,F412="Sin intervención")</f>
        <v/>
      </c>
      <c r="N412" s="13">
        <f>AND(L412,OR(F412="Revisado y grabado",F412="En espera",F412="No grabado"))</f>
        <v/>
      </c>
      <c r="O412" s="13">
        <f>AND(L412,OR(F412="Sin intervención",F412="Revisado y grabado"))</f>
        <v/>
      </c>
      <c r="P412" s="13">
        <f>AND(O412,ISNUMBER(A412),ISNUMBER(H412),N(H412)&gt;=N(A412))</f>
        <v/>
      </c>
      <c r="Q412" s="13">
        <f>AND(O412,J412="Sí")</f>
        <v/>
      </c>
      <c r="R412" s="13">
        <f>AND(S412,OR(E412="",AND(L412,F412="")))</f>
        <v/>
      </c>
      <c r="S412" s="13">
        <f>COUNTA(A412:K412)&gt;0</f>
        <v/>
      </c>
    </row>
    <row r="413">
      <c r="A413" s="11" t="n"/>
      <c r="B413" s="12" t="n"/>
      <c r="C413" s="12" t="n"/>
      <c r="D413" s="12" t="n"/>
      <c r="E413" s="12" t="n"/>
      <c r="F413" s="12" t="n"/>
      <c r="G413" s="12" t="n"/>
      <c r="H413" s="11" t="n"/>
      <c r="I413" s="12" t="n"/>
      <c r="J413" s="12" t="n"/>
      <c r="K413" s="12" t="n"/>
      <c r="L413" s="13">
        <f>OR(E413="Pedido",E413="Modificación",E413="Anulación")</f>
        <v/>
      </c>
      <c r="M413" s="13">
        <f>AND(L413,F413="Sin intervención")</f>
        <v/>
      </c>
      <c r="N413" s="13">
        <f>AND(L413,OR(F413="Revisado y grabado",F413="En espera",F413="No grabado"))</f>
        <v/>
      </c>
      <c r="O413" s="13">
        <f>AND(L413,OR(F413="Sin intervención",F413="Revisado y grabado"))</f>
        <v/>
      </c>
      <c r="P413" s="13">
        <f>AND(O413,ISNUMBER(A413),ISNUMBER(H413),N(H413)&gt;=N(A413))</f>
        <v/>
      </c>
      <c r="Q413" s="13">
        <f>AND(O413,J413="Sí")</f>
        <v/>
      </c>
      <c r="R413" s="13">
        <f>AND(S413,OR(E413="",AND(L413,F413="")))</f>
        <v/>
      </c>
      <c r="S413" s="13">
        <f>COUNTA(A413:K413)&gt;0</f>
        <v/>
      </c>
    </row>
    <row r="414">
      <c r="A414" s="11" t="n"/>
      <c r="B414" s="12" t="n"/>
      <c r="C414" s="12" t="n"/>
      <c r="D414" s="12" t="n"/>
      <c r="E414" s="12" t="n"/>
      <c r="F414" s="12" t="n"/>
      <c r="G414" s="12" t="n"/>
      <c r="H414" s="11" t="n"/>
      <c r="I414" s="12" t="n"/>
      <c r="J414" s="12" t="n"/>
      <c r="K414" s="12" t="n"/>
      <c r="L414" s="13">
        <f>OR(E414="Pedido",E414="Modificación",E414="Anulación")</f>
        <v/>
      </c>
      <c r="M414" s="13">
        <f>AND(L414,F414="Sin intervención")</f>
        <v/>
      </c>
      <c r="N414" s="13">
        <f>AND(L414,OR(F414="Revisado y grabado",F414="En espera",F414="No grabado"))</f>
        <v/>
      </c>
      <c r="O414" s="13">
        <f>AND(L414,OR(F414="Sin intervención",F414="Revisado y grabado"))</f>
        <v/>
      </c>
      <c r="P414" s="13">
        <f>AND(O414,ISNUMBER(A414),ISNUMBER(H414),N(H414)&gt;=N(A414))</f>
        <v/>
      </c>
      <c r="Q414" s="13">
        <f>AND(O414,J414="Sí")</f>
        <v/>
      </c>
      <c r="R414" s="13">
        <f>AND(S414,OR(E414="",AND(L414,F414="")))</f>
        <v/>
      </c>
      <c r="S414" s="13">
        <f>COUNTA(A414:K414)&gt;0</f>
        <v/>
      </c>
    </row>
    <row r="415">
      <c r="A415" s="11" t="n"/>
      <c r="B415" s="12" t="n"/>
      <c r="C415" s="12" t="n"/>
      <c r="D415" s="12" t="n"/>
      <c r="E415" s="12" t="n"/>
      <c r="F415" s="12" t="n"/>
      <c r="G415" s="12" t="n"/>
      <c r="H415" s="11" t="n"/>
      <c r="I415" s="12" t="n"/>
      <c r="J415" s="12" t="n"/>
      <c r="K415" s="12" t="n"/>
      <c r="L415" s="13">
        <f>OR(E415="Pedido",E415="Modificación",E415="Anulación")</f>
        <v/>
      </c>
      <c r="M415" s="13">
        <f>AND(L415,F415="Sin intervención")</f>
        <v/>
      </c>
      <c r="N415" s="13">
        <f>AND(L415,OR(F415="Revisado y grabado",F415="En espera",F415="No grabado"))</f>
        <v/>
      </c>
      <c r="O415" s="13">
        <f>AND(L415,OR(F415="Sin intervención",F415="Revisado y grabado"))</f>
        <v/>
      </c>
      <c r="P415" s="13">
        <f>AND(O415,ISNUMBER(A415),ISNUMBER(H415),N(H415)&gt;=N(A415))</f>
        <v/>
      </c>
      <c r="Q415" s="13">
        <f>AND(O415,J415="Sí")</f>
        <v/>
      </c>
      <c r="R415" s="13">
        <f>AND(S415,OR(E415="",AND(L415,F415="")))</f>
        <v/>
      </c>
      <c r="S415" s="13">
        <f>COUNTA(A415:K415)&gt;0</f>
        <v/>
      </c>
    </row>
    <row r="416">
      <c r="A416" s="11" t="n"/>
      <c r="B416" s="12" t="n"/>
      <c r="C416" s="12" t="n"/>
      <c r="D416" s="12" t="n"/>
      <c r="E416" s="12" t="n"/>
      <c r="F416" s="12" t="n"/>
      <c r="G416" s="12" t="n"/>
      <c r="H416" s="11" t="n"/>
      <c r="I416" s="12" t="n"/>
      <c r="J416" s="12" t="n"/>
      <c r="K416" s="12" t="n"/>
      <c r="L416" s="13">
        <f>OR(E416="Pedido",E416="Modificación",E416="Anulación")</f>
        <v/>
      </c>
      <c r="M416" s="13">
        <f>AND(L416,F416="Sin intervención")</f>
        <v/>
      </c>
      <c r="N416" s="13">
        <f>AND(L416,OR(F416="Revisado y grabado",F416="En espera",F416="No grabado"))</f>
        <v/>
      </c>
      <c r="O416" s="13">
        <f>AND(L416,OR(F416="Sin intervención",F416="Revisado y grabado"))</f>
        <v/>
      </c>
      <c r="P416" s="13">
        <f>AND(O416,ISNUMBER(A416),ISNUMBER(H416),N(H416)&gt;=N(A416))</f>
        <v/>
      </c>
      <c r="Q416" s="13">
        <f>AND(O416,J416="Sí")</f>
        <v/>
      </c>
      <c r="R416" s="13">
        <f>AND(S416,OR(E416="",AND(L416,F416="")))</f>
        <v/>
      </c>
      <c r="S416" s="13">
        <f>COUNTA(A416:K416)&gt;0</f>
        <v/>
      </c>
    </row>
    <row r="417">
      <c r="A417" s="11" t="n"/>
      <c r="B417" s="12" t="n"/>
      <c r="C417" s="12" t="n"/>
      <c r="D417" s="12" t="n"/>
      <c r="E417" s="12" t="n"/>
      <c r="F417" s="12" t="n"/>
      <c r="G417" s="12" t="n"/>
      <c r="H417" s="11" t="n"/>
      <c r="I417" s="12" t="n"/>
      <c r="J417" s="12" t="n"/>
      <c r="K417" s="12" t="n"/>
      <c r="L417" s="13">
        <f>OR(E417="Pedido",E417="Modificación",E417="Anulación")</f>
        <v/>
      </c>
      <c r="M417" s="13">
        <f>AND(L417,F417="Sin intervención")</f>
        <v/>
      </c>
      <c r="N417" s="13">
        <f>AND(L417,OR(F417="Revisado y grabado",F417="En espera",F417="No grabado"))</f>
        <v/>
      </c>
      <c r="O417" s="13">
        <f>AND(L417,OR(F417="Sin intervención",F417="Revisado y grabado"))</f>
        <v/>
      </c>
      <c r="P417" s="13">
        <f>AND(O417,ISNUMBER(A417),ISNUMBER(H417),N(H417)&gt;=N(A417))</f>
        <v/>
      </c>
      <c r="Q417" s="13">
        <f>AND(O417,J417="Sí")</f>
        <v/>
      </c>
      <c r="R417" s="13">
        <f>AND(S417,OR(E417="",AND(L417,F417="")))</f>
        <v/>
      </c>
      <c r="S417" s="13">
        <f>COUNTA(A417:K417)&gt;0</f>
        <v/>
      </c>
    </row>
    <row r="418">
      <c r="A418" s="11" t="n"/>
      <c r="B418" s="12" t="n"/>
      <c r="C418" s="12" t="n"/>
      <c r="D418" s="12" t="n"/>
      <c r="E418" s="12" t="n"/>
      <c r="F418" s="12" t="n"/>
      <c r="G418" s="12" t="n"/>
      <c r="H418" s="11" t="n"/>
      <c r="I418" s="12" t="n"/>
      <c r="J418" s="12" t="n"/>
      <c r="K418" s="12" t="n"/>
      <c r="L418" s="13">
        <f>OR(E418="Pedido",E418="Modificación",E418="Anulación")</f>
        <v/>
      </c>
      <c r="M418" s="13">
        <f>AND(L418,F418="Sin intervención")</f>
        <v/>
      </c>
      <c r="N418" s="13">
        <f>AND(L418,OR(F418="Revisado y grabado",F418="En espera",F418="No grabado"))</f>
        <v/>
      </c>
      <c r="O418" s="13">
        <f>AND(L418,OR(F418="Sin intervención",F418="Revisado y grabado"))</f>
        <v/>
      </c>
      <c r="P418" s="13">
        <f>AND(O418,ISNUMBER(A418),ISNUMBER(H418),N(H418)&gt;=N(A418))</f>
        <v/>
      </c>
      <c r="Q418" s="13">
        <f>AND(O418,J418="Sí")</f>
        <v/>
      </c>
      <c r="R418" s="13">
        <f>AND(S418,OR(E418="",AND(L418,F418="")))</f>
        <v/>
      </c>
      <c r="S418" s="13">
        <f>COUNTA(A418:K418)&gt;0</f>
        <v/>
      </c>
    </row>
    <row r="419">
      <c r="A419" s="11" t="n"/>
      <c r="B419" s="12" t="n"/>
      <c r="C419" s="12" t="n"/>
      <c r="D419" s="12" t="n"/>
      <c r="E419" s="12" t="n"/>
      <c r="F419" s="12" t="n"/>
      <c r="G419" s="12" t="n"/>
      <c r="H419" s="11" t="n"/>
      <c r="I419" s="12" t="n"/>
      <c r="J419" s="12" t="n"/>
      <c r="K419" s="12" t="n"/>
      <c r="L419" s="13">
        <f>OR(E419="Pedido",E419="Modificación",E419="Anulación")</f>
        <v/>
      </c>
      <c r="M419" s="13">
        <f>AND(L419,F419="Sin intervención")</f>
        <v/>
      </c>
      <c r="N419" s="13">
        <f>AND(L419,OR(F419="Revisado y grabado",F419="En espera",F419="No grabado"))</f>
        <v/>
      </c>
      <c r="O419" s="13">
        <f>AND(L419,OR(F419="Sin intervención",F419="Revisado y grabado"))</f>
        <v/>
      </c>
      <c r="P419" s="13">
        <f>AND(O419,ISNUMBER(A419),ISNUMBER(H419),N(H419)&gt;=N(A419))</f>
        <v/>
      </c>
      <c r="Q419" s="13">
        <f>AND(O419,J419="Sí")</f>
        <v/>
      </c>
      <c r="R419" s="13">
        <f>AND(S419,OR(E419="",AND(L419,F419="")))</f>
        <v/>
      </c>
      <c r="S419" s="13">
        <f>COUNTA(A419:K419)&gt;0</f>
        <v/>
      </c>
    </row>
    <row r="420">
      <c r="A420" s="11" t="n"/>
      <c r="B420" s="12" t="n"/>
      <c r="C420" s="12" t="n"/>
      <c r="D420" s="12" t="n"/>
      <c r="E420" s="12" t="n"/>
      <c r="F420" s="12" t="n"/>
      <c r="G420" s="12" t="n"/>
      <c r="H420" s="11" t="n"/>
      <c r="I420" s="12" t="n"/>
      <c r="J420" s="12" t="n"/>
      <c r="K420" s="12" t="n"/>
      <c r="L420" s="13">
        <f>OR(E420="Pedido",E420="Modificación",E420="Anulación")</f>
        <v/>
      </c>
      <c r="M420" s="13">
        <f>AND(L420,F420="Sin intervención")</f>
        <v/>
      </c>
      <c r="N420" s="13">
        <f>AND(L420,OR(F420="Revisado y grabado",F420="En espera",F420="No grabado"))</f>
        <v/>
      </c>
      <c r="O420" s="13">
        <f>AND(L420,OR(F420="Sin intervención",F420="Revisado y grabado"))</f>
        <v/>
      </c>
      <c r="P420" s="13">
        <f>AND(O420,ISNUMBER(A420),ISNUMBER(H420),N(H420)&gt;=N(A420))</f>
        <v/>
      </c>
      <c r="Q420" s="13">
        <f>AND(O420,J420="Sí")</f>
        <v/>
      </c>
      <c r="R420" s="13">
        <f>AND(S420,OR(E420="",AND(L420,F420="")))</f>
        <v/>
      </c>
      <c r="S420" s="13">
        <f>COUNTA(A420:K420)&gt;0</f>
        <v/>
      </c>
    </row>
    <row r="421">
      <c r="A421" s="11" t="n"/>
      <c r="B421" s="12" t="n"/>
      <c r="C421" s="12" t="n"/>
      <c r="D421" s="12" t="n"/>
      <c r="E421" s="12" t="n"/>
      <c r="F421" s="12" t="n"/>
      <c r="G421" s="12" t="n"/>
      <c r="H421" s="11" t="n"/>
      <c r="I421" s="12" t="n"/>
      <c r="J421" s="12" t="n"/>
      <c r="K421" s="12" t="n"/>
      <c r="L421" s="13">
        <f>OR(E421="Pedido",E421="Modificación",E421="Anulación")</f>
        <v/>
      </c>
      <c r="M421" s="13">
        <f>AND(L421,F421="Sin intervención")</f>
        <v/>
      </c>
      <c r="N421" s="13">
        <f>AND(L421,OR(F421="Revisado y grabado",F421="En espera",F421="No grabado"))</f>
        <v/>
      </c>
      <c r="O421" s="13">
        <f>AND(L421,OR(F421="Sin intervención",F421="Revisado y grabado"))</f>
        <v/>
      </c>
      <c r="P421" s="13">
        <f>AND(O421,ISNUMBER(A421),ISNUMBER(H421),N(H421)&gt;=N(A421))</f>
        <v/>
      </c>
      <c r="Q421" s="13">
        <f>AND(O421,J421="Sí")</f>
        <v/>
      </c>
      <c r="R421" s="13">
        <f>AND(S421,OR(E421="",AND(L421,F421="")))</f>
        <v/>
      </c>
      <c r="S421" s="13">
        <f>COUNTA(A421:K421)&gt;0</f>
        <v/>
      </c>
    </row>
    <row r="422">
      <c r="A422" s="11" t="n"/>
      <c r="B422" s="12" t="n"/>
      <c r="C422" s="12" t="n"/>
      <c r="D422" s="12" t="n"/>
      <c r="E422" s="12" t="n"/>
      <c r="F422" s="12" t="n"/>
      <c r="G422" s="12" t="n"/>
      <c r="H422" s="11" t="n"/>
      <c r="I422" s="12" t="n"/>
      <c r="J422" s="12" t="n"/>
      <c r="K422" s="12" t="n"/>
      <c r="L422" s="13">
        <f>OR(E422="Pedido",E422="Modificación",E422="Anulación")</f>
        <v/>
      </c>
      <c r="M422" s="13">
        <f>AND(L422,F422="Sin intervención")</f>
        <v/>
      </c>
      <c r="N422" s="13">
        <f>AND(L422,OR(F422="Revisado y grabado",F422="En espera",F422="No grabado"))</f>
        <v/>
      </c>
      <c r="O422" s="13">
        <f>AND(L422,OR(F422="Sin intervención",F422="Revisado y grabado"))</f>
        <v/>
      </c>
      <c r="P422" s="13">
        <f>AND(O422,ISNUMBER(A422),ISNUMBER(H422),N(H422)&gt;=N(A422))</f>
        <v/>
      </c>
      <c r="Q422" s="13">
        <f>AND(O422,J422="Sí")</f>
        <v/>
      </c>
      <c r="R422" s="13">
        <f>AND(S422,OR(E422="",AND(L422,F422="")))</f>
        <v/>
      </c>
      <c r="S422" s="13">
        <f>COUNTA(A422:K422)&gt;0</f>
        <v/>
      </c>
    </row>
    <row r="423">
      <c r="A423" s="11" t="n"/>
      <c r="B423" s="12" t="n"/>
      <c r="C423" s="12" t="n"/>
      <c r="D423" s="12" t="n"/>
      <c r="E423" s="12" t="n"/>
      <c r="F423" s="12" t="n"/>
      <c r="G423" s="12" t="n"/>
      <c r="H423" s="11" t="n"/>
      <c r="I423" s="12" t="n"/>
      <c r="J423" s="12" t="n"/>
      <c r="K423" s="12" t="n"/>
      <c r="L423" s="13">
        <f>OR(E423="Pedido",E423="Modificación",E423="Anulación")</f>
        <v/>
      </c>
      <c r="M423" s="13">
        <f>AND(L423,F423="Sin intervención")</f>
        <v/>
      </c>
      <c r="N423" s="13">
        <f>AND(L423,OR(F423="Revisado y grabado",F423="En espera",F423="No grabado"))</f>
        <v/>
      </c>
      <c r="O423" s="13">
        <f>AND(L423,OR(F423="Sin intervención",F423="Revisado y grabado"))</f>
        <v/>
      </c>
      <c r="P423" s="13">
        <f>AND(O423,ISNUMBER(A423),ISNUMBER(H423),N(H423)&gt;=N(A423))</f>
        <v/>
      </c>
      <c r="Q423" s="13">
        <f>AND(O423,J423="Sí")</f>
        <v/>
      </c>
      <c r="R423" s="13">
        <f>AND(S423,OR(E423="",AND(L423,F423="")))</f>
        <v/>
      </c>
      <c r="S423" s="13">
        <f>COUNTA(A423:K423)&gt;0</f>
        <v/>
      </c>
    </row>
    <row r="424">
      <c r="A424" s="11" t="n"/>
      <c r="B424" s="12" t="n"/>
      <c r="C424" s="12" t="n"/>
      <c r="D424" s="12" t="n"/>
      <c r="E424" s="12" t="n"/>
      <c r="F424" s="12" t="n"/>
      <c r="G424" s="12" t="n"/>
      <c r="H424" s="11" t="n"/>
      <c r="I424" s="12" t="n"/>
      <c r="J424" s="12" t="n"/>
      <c r="K424" s="12" t="n"/>
      <c r="L424" s="13">
        <f>OR(E424="Pedido",E424="Modificación",E424="Anulación")</f>
        <v/>
      </c>
      <c r="M424" s="13">
        <f>AND(L424,F424="Sin intervención")</f>
        <v/>
      </c>
      <c r="N424" s="13">
        <f>AND(L424,OR(F424="Revisado y grabado",F424="En espera",F424="No grabado"))</f>
        <v/>
      </c>
      <c r="O424" s="13">
        <f>AND(L424,OR(F424="Sin intervención",F424="Revisado y grabado"))</f>
        <v/>
      </c>
      <c r="P424" s="13">
        <f>AND(O424,ISNUMBER(A424),ISNUMBER(H424),N(H424)&gt;=N(A424))</f>
        <v/>
      </c>
      <c r="Q424" s="13">
        <f>AND(O424,J424="Sí")</f>
        <v/>
      </c>
      <c r="R424" s="13">
        <f>AND(S424,OR(E424="",AND(L424,F424="")))</f>
        <v/>
      </c>
      <c r="S424" s="13">
        <f>COUNTA(A424:K424)&gt;0</f>
        <v/>
      </c>
    </row>
    <row r="425">
      <c r="A425" s="11" t="n"/>
      <c r="B425" s="12" t="n"/>
      <c r="C425" s="12" t="n"/>
      <c r="D425" s="12" t="n"/>
      <c r="E425" s="12" t="n"/>
      <c r="F425" s="12" t="n"/>
      <c r="G425" s="12" t="n"/>
      <c r="H425" s="11" t="n"/>
      <c r="I425" s="12" t="n"/>
      <c r="J425" s="12" t="n"/>
      <c r="K425" s="12" t="n"/>
      <c r="L425" s="13">
        <f>OR(E425="Pedido",E425="Modificación",E425="Anulación")</f>
        <v/>
      </c>
      <c r="M425" s="13">
        <f>AND(L425,F425="Sin intervención")</f>
        <v/>
      </c>
      <c r="N425" s="13">
        <f>AND(L425,OR(F425="Revisado y grabado",F425="En espera",F425="No grabado"))</f>
        <v/>
      </c>
      <c r="O425" s="13">
        <f>AND(L425,OR(F425="Sin intervención",F425="Revisado y grabado"))</f>
        <v/>
      </c>
      <c r="P425" s="13">
        <f>AND(O425,ISNUMBER(A425),ISNUMBER(H425),N(H425)&gt;=N(A425))</f>
        <v/>
      </c>
      <c r="Q425" s="13">
        <f>AND(O425,J425="Sí")</f>
        <v/>
      </c>
      <c r="R425" s="13">
        <f>AND(S425,OR(E425="",AND(L425,F425="")))</f>
        <v/>
      </c>
      <c r="S425" s="13">
        <f>COUNTA(A425:K425)&gt;0</f>
        <v/>
      </c>
    </row>
    <row r="426">
      <c r="A426" s="11" t="n"/>
      <c r="B426" s="12" t="n"/>
      <c r="C426" s="12" t="n"/>
      <c r="D426" s="12" t="n"/>
      <c r="E426" s="12" t="n"/>
      <c r="F426" s="12" t="n"/>
      <c r="G426" s="12" t="n"/>
      <c r="H426" s="11" t="n"/>
      <c r="I426" s="12" t="n"/>
      <c r="J426" s="12" t="n"/>
      <c r="K426" s="12" t="n"/>
      <c r="L426" s="13">
        <f>OR(E426="Pedido",E426="Modificación",E426="Anulación")</f>
        <v/>
      </c>
      <c r="M426" s="13">
        <f>AND(L426,F426="Sin intervención")</f>
        <v/>
      </c>
      <c r="N426" s="13">
        <f>AND(L426,OR(F426="Revisado y grabado",F426="En espera",F426="No grabado"))</f>
        <v/>
      </c>
      <c r="O426" s="13">
        <f>AND(L426,OR(F426="Sin intervención",F426="Revisado y grabado"))</f>
        <v/>
      </c>
      <c r="P426" s="13">
        <f>AND(O426,ISNUMBER(A426),ISNUMBER(H426),N(H426)&gt;=N(A426))</f>
        <v/>
      </c>
      <c r="Q426" s="13">
        <f>AND(O426,J426="Sí")</f>
        <v/>
      </c>
      <c r="R426" s="13">
        <f>AND(S426,OR(E426="",AND(L426,F426="")))</f>
        <v/>
      </c>
      <c r="S426" s="13">
        <f>COUNTA(A426:K426)&gt;0</f>
        <v/>
      </c>
    </row>
    <row r="427">
      <c r="A427" s="11" t="n"/>
      <c r="B427" s="12" t="n"/>
      <c r="C427" s="12" t="n"/>
      <c r="D427" s="12" t="n"/>
      <c r="E427" s="12" t="n"/>
      <c r="F427" s="12" t="n"/>
      <c r="G427" s="12" t="n"/>
      <c r="H427" s="11" t="n"/>
      <c r="I427" s="12" t="n"/>
      <c r="J427" s="12" t="n"/>
      <c r="K427" s="12" t="n"/>
      <c r="L427" s="13">
        <f>OR(E427="Pedido",E427="Modificación",E427="Anulación")</f>
        <v/>
      </c>
      <c r="M427" s="13">
        <f>AND(L427,F427="Sin intervención")</f>
        <v/>
      </c>
      <c r="N427" s="13">
        <f>AND(L427,OR(F427="Revisado y grabado",F427="En espera",F427="No grabado"))</f>
        <v/>
      </c>
      <c r="O427" s="13">
        <f>AND(L427,OR(F427="Sin intervención",F427="Revisado y grabado"))</f>
        <v/>
      </c>
      <c r="P427" s="13">
        <f>AND(O427,ISNUMBER(A427),ISNUMBER(H427),N(H427)&gt;=N(A427))</f>
        <v/>
      </c>
      <c r="Q427" s="13">
        <f>AND(O427,J427="Sí")</f>
        <v/>
      </c>
      <c r="R427" s="13">
        <f>AND(S427,OR(E427="",AND(L427,F427="")))</f>
        <v/>
      </c>
      <c r="S427" s="13">
        <f>COUNTA(A427:K427)&gt;0</f>
        <v/>
      </c>
    </row>
    <row r="428">
      <c r="A428" s="11" t="n"/>
      <c r="B428" s="12" t="n"/>
      <c r="C428" s="12" t="n"/>
      <c r="D428" s="12" t="n"/>
      <c r="E428" s="12" t="n"/>
      <c r="F428" s="12" t="n"/>
      <c r="G428" s="12" t="n"/>
      <c r="H428" s="11" t="n"/>
      <c r="I428" s="12" t="n"/>
      <c r="J428" s="12" t="n"/>
      <c r="K428" s="12" t="n"/>
      <c r="L428" s="13">
        <f>OR(E428="Pedido",E428="Modificación",E428="Anulación")</f>
        <v/>
      </c>
      <c r="M428" s="13">
        <f>AND(L428,F428="Sin intervención")</f>
        <v/>
      </c>
      <c r="N428" s="13">
        <f>AND(L428,OR(F428="Revisado y grabado",F428="En espera",F428="No grabado"))</f>
        <v/>
      </c>
      <c r="O428" s="13">
        <f>AND(L428,OR(F428="Sin intervención",F428="Revisado y grabado"))</f>
        <v/>
      </c>
      <c r="P428" s="13">
        <f>AND(O428,ISNUMBER(A428),ISNUMBER(H428),N(H428)&gt;=N(A428))</f>
        <v/>
      </c>
      <c r="Q428" s="13">
        <f>AND(O428,J428="Sí")</f>
        <v/>
      </c>
      <c r="R428" s="13">
        <f>AND(S428,OR(E428="",AND(L428,F428="")))</f>
        <v/>
      </c>
      <c r="S428" s="13">
        <f>COUNTA(A428:K428)&gt;0</f>
        <v/>
      </c>
    </row>
    <row r="429">
      <c r="A429" s="11" t="n"/>
      <c r="B429" s="12" t="n"/>
      <c r="C429" s="12" t="n"/>
      <c r="D429" s="12" t="n"/>
      <c r="E429" s="12" t="n"/>
      <c r="F429" s="12" t="n"/>
      <c r="G429" s="12" t="n"/>
      <c r="H429" s="11" t="n"/>
      <c r="I429" s="12" t="n"/>
      <c r="J429" s="12" t="n"/>
      <c r="K429" s="12" t="n"/>
      <c r="L429" s="13">
        <f>OR(E429="Pedido",E429="Modificación",E429="Anulación")</f>
        <v/>
      </c>
      <c r="M429" s="13">
        <f>AND(L429,F429="Sin intervención")</f>
        <v/>
      </c>
      <c r="N429" s="13">
        <f>AND(L429,OR(F429="Revisado y grabado",F429="En espera",F429="No grabado"))</f>
        <v/>
      </c>
      <c r="O429" s="13">
        <f>AND(L429,OR(F429="Sin intervención",F429="Revisado y grabado"))</f>
        <v/>
      </c>
      <c r="P429" s="13">
        <f>AND(O429,ISNUMBER(A429),ISNUMBER(H429),N(H429)&gt;=N(A429))</f>
        <v/>
      </c>
      <c r="Q429" s="13">
        <f>AND(O429,J429="Sí")</f>
        <v/>
      </c>
      <c r="R429" s="13">
        <f>AND(S429,OR(E429="",AND(L429,F429="")))</f>
        <v/>
      </c>
      <c r="S429" s="13">
        <f>COUNTA(A429:K429)&gt;0</f>
        <v/>
      </c>
    </row>
    <row r="430">
      <c r="A430" s="11" t="n"/>
      <c r="B430" s="12" t="n"/>
      <c r="C430" s="12" t="n"/>
      <c r="D430" s="12" t="n"/>
      <c r="E430" s="12" t="n"/>
      <c r="F430" s="12" t="n"/>
      <c r="G430" s="12" t="n"/>
      <c r="H430" s="11" t="n"/>
      <c r="I430" s="12" t="n"/>
      <c r="J430" s="12" t="n"/>
      <c r="K430" s="12" t="n"/>
      <c r="L430" s="13">
        <f>OR(E430="Pedido",E430="Modificación",E430="Anulación")</f>
        <v/>
      </c>
      <c r="M430" s="13">
        <f>AND(L430,F430="Sin intervención")</f>
        <v/>
      </c>
      <c r="N430" s="13">
        <f>AND(L430,OR(F430="Revisado y grabado",F430="En espera",F430="No grabado"))</f>
        <v/>
      </c>
      <c r="O430" s="13">
        <f>AND(L430,OR(F430="Sin intervención",F430="Revisado y grabado"))</f>
        <v/>
      </c>
      <c r="P430" s="13">
        <f>AND(O430,ISNUMBER(A430),ISNUMBER(H430),N(H430)&gt;=N(A430))</f>
        <v/>
      </c>
      <c r="Q430" s="13">
        <f>AND(O430,J430="Sí")</f>
        <v/>
      </c>
      <c r="R430" s="13">
        <f>AND(S430,OR(E430="",AND(L430,F430="")))</f>
        <v/>
      </c>
      <c r="S430" s="13">
        <f>COUNTA(A430:K430)&gt;0</f>
        <v/>
      </c>
    </row>
    <row r="431">
      <c r="A431" s="11" t="n"/>
      <c r="B431" s="12" t="n"/>
      <c r="C431" s="12" t="n"/>
      <c r="D431" s="12" t="n"/>
      <c r="E431" s="12" t="n"/>
      <c r="F431" s="12" t="n"/>
      <c r="G431" s="12" t="n"/>
      <c r="H431" s="11" t="n"/>
      <c r="I431" s="12" t="n"/>
      <c r="J431" s="12" t="n"/>
      <c r="K431" s="12" t="n"/>
      <c r="L431" s="13">
        <f>OR(E431="Pedido",E431="Modificación",E431="Anulación")</f>
        <v/>
      </c>
      <c r="M431" s="13">
        <f>AND(L431,F431="Sin intervención")</f>
        <v/>
      </c>
      <c r="N431" s="13">
        <f>AND(L431,OR(F431="Revisado y grabado",F431="En espera",F431="No grabado"))</f>
        <v/>
      </c>
      <c r="O431" s="13">
        <f>AND(L431,OR(F431="Sin intervención",F431="Revisado y grabado"))</f>
        <v/>
      </c>
      <c r="P431" s="13">
        <f>AND(O431,ISNUMBER(A431),ISNUMBER(H431),N(H431)&gt;=N(A431))</f>
        <v/>
      </c>
      <c r="Q431" s="13">
        <f>AND(O431,J431="Sí")</f>
        <v/>
      </c>
      <c r="R431" s="13">
        <f>AND(S431,OR(E431="",AND(L431,F431="")))</f>
        <v/>
      </c>
      <c r="S431" s="13">
        <f>COUNTA(A431:K431)&gt;0</f>
        <v/>
      </c>
    </row>
    <row r="432">
      <c r="A432" s="11" t="n"/>
      <c r="B432" s="12" t="n"/>
      <c r="C432" s="12" t="n"/>
      <c r="D432" s="12" t="n"/>
      <c r="E432" s="12" t="n"/>
      <c r="F432" s="12" t="n"/>
      <c r="G432" s="12" t="n"/>
      <c r="H432" s="11" t="n"/>
      <c r="I432" s="12" t="n"/>
      <c r="J432" s="12" t="n"/>
      <c r="K432" s="12" t="n"/>
      <c r="L432" s="13">
        <f>OR(E432="Pedido",E432="Modificación",E432="Anulación")</f>
        <v/>
      </c>
      <c r="M432" s="13">
        <f>AND(L432,F432="Sin intervención")</f>
        <v/>
      </c>
      <c r="N432" s="13">
        <f>AND(L432,OR(F432="Revisado y grabado",F432="En espera",F432="No grabado"))</f>
        <v/>
      </c>
      <c r="O432" s="13">
        <f>AND(L432,OR(F432="Sin intervención",F432="Revisado y grabado"))</f>
        <v/>
      </c>
      <c r="P432" s="13">
        <f>AND(O432,ISNUMBER(A432),ISNUMBER(H432),N(H432)&gt;=N(A432))</f>
        <v/>
      </c>
      <c r="Q432" s="13">
        <f>AND(O432,J432="Sí")</f>
        <v/>
      </c>
      <c r="R432" s="13">
        <f>AND(S432,OR(E432="",AND(L432,F432="")))</f>
        <v/>
      </c>
      <c r="S432" s="13">
        <f>COUNTA(A432:K432)&gt;0</f>
        <v/>
      </c>
    </row>
    <row r="433">
      <c r="A433" s="11" t="n"/>
      <c r="B433" s="12" t="n"/>
      <c r="C433" s="12" t="n"/>
      <c r="D433" s="12" t="n"/>
      <c r="E433" s="12" t="n"/>
      <c r="F433" s="12" t="n"/>
      <c r="G433" s="12" t="n"/>
      <c r="H433" s="11" t="n"/>
      <c r="I433" s="12" t="n"/>
      <c r="J433" s="12" t="n"/>
      <c r="K433" s="12" t="n"/>
      <c r="L433" s="13">
        <f>OR(E433="Pedido",E433="Modificación",E433="Anulación")</f>
        <v/>
      </c>
      <c r="M433" s="13">
        <f>AND(L433,F433="Sin intervención")</f>
        <v/>
      </c>
      <c r="N433" s="13">
        <f>AND(L433,OR(F433="Revisado y grabado",F433="En espera",F433="No grabado"))</f>
        <v/>
      </c>
      <c r="O433" s="13">
        <f>AND(L433,OR(F433="Sin intervención",F433="Revisado y grabado"))</f>
        <v/>
      </c>
      <c r="P433" s="13">
        <f>AND(O433,ISNUMBER(A433),ISNUMBER(H433),N(H433)&gt;=N(A433))</f>
        <v/>
      </c>
      <c r="Q433" s="13">
        <f>AND(O433,J433="Sí")</f>
        <v/>
      </c>
      <c r="R433" s="13">
        <f>AND(S433,OR(E433="",AND(L433,F433="")))</f>
        <v/>
      </c>
      <c r="S433" s="13">
        <f>COUNTA(A433:K433)&gt;0</f>
        <v/>
      </c>
    </row>
    <row r="434">
      <c r="A434" s="11" t="n"/>
      <c r="B434" s="12" t="n"/>
      <c r="C434" s="12" t="n"/>
      <c r="D434" s="12" t="n"/>
      <c r="E434" s="12" t="n"/>
      <c r="F434" s="12" t="n"/>
      <c r="G434" s="12" t="n"/>
      <c r="H434" s="11" t="n"/>
      <c r="I434" s="12" t="n"/>
      <c r="J434" s="12" t="n"/>
      <c r="K434" s="12" t="n"/>
      <c r="L434" s="13">
        <f>OR(E434="Pedido",E434="Modificación",E434="Anulación")</f>
        <v/>
      </c>
      <c r="M434" s="13">
        <f>AND(L434,F434="Sin intervención")</f>
        <v/>
      </c>
      <c r="N434" s="13">
        <f>AND(L434,OR(F434="Revisado y grabado",F434="En espera",F434="No grabado"))</f>
        <v/>
      </c>
      <c r="O434" s="13">
        <f>AND(L434,OR(F434="Sin intervención",F434="Revisado y grabado"))</f>
        <v/>
      </c>
      <c r="P434" s="13">
        <f>AND(O434,ISNUMBER(A434),ISNUMBER(H434),N(H434)&gt;=N(A434))</f>
        <v/>
      </c>
      <c r="Q434" s="13">
        <f>AND(O434,J434="Sí")</f>
        <v/>
      </c>
      <c r="R434" s="13">
        <f>AND(S434,OR(E434="",AND(L434,F434="")))</f>
        <v/>
      </c>
      <c r="S434" s="13">
        <f>COUNTA(A434:K434)&gt;0</f>
        <v/>
      </c>
    </row>
    <row r="435">
      <c r="A435" s="11" t="n"/>
      <c r="B435" s="12" t="n"/>
      <c r="C435" s="12" t="n"/>
      <c r="D435" s="12" t="n"/>
      <c r="E435" s="12" t="n"/>
      <c r="F435" s="12" t="n"/>
      <c r="G435" s="12" t="n"/>
      <c r="H435" s="11" t="n"/>
      <c r="I435" s="12" t="n"/>
      <c r="J435" s="12" t="n"/>
      <c r="K435" s="12" t="n"/>
      <c r="L435" s="13">
        <f>OR(E435="Pedido",E435="Modificación",E435="Anulación")</f>
        <v/>
      </c>
      <c r="M435" s="13">
        <f>AND(L435,F435="Sin intervención")</f>
        <v/>
      </c>
      <c r="N435" s="13">
        <f>AND(L435,OR(F435="Revisado y grabado",F435="En espera",F435="No grabado"))</f>
        <v/>
      </c>
      <c r="O435" s="13">
        <f>AND(L435,OR(F435="Sin intervención",F435="Revisado y grabado"))</f>
        <v/>
      </c>
      <c r="P435" s="13">
        <f>AND(O435,ISNUMBER(A435),ISNUMBER(H435),N(H435)&gt;=N(A435))</f>
        <v/>
      </c>
      <c r="Q435" s="13">
        <f>AND(O435,J435="Sí")</f>
        <v/>
      </c>
      <c r="R435" s="13">
        <f>AND(S435,OR(E435="",AND(L435,F435="")))</f>
        <v/>
      </c>
      <c r="S435" s="13">
        <f>COUNTA(A435:K435)&gt;0</f>
        <v/>
      </c>
    </row>
    <row r="436">
      <c r="A436" s="11" t="n"/>
      <c r="B436" s="12" t="n"/>
      <c r="C436" s="12" t="n"/>
      <c r="D436" s="12" t="n"/>
      <c r="E436" s="12" t="n"/>
      <c r="F436" s="12" t="n"/>
      <c r="G436" s="12" t="n"/>
      <c r="H436" s="11" t="n"/>
      <c r="I436" s="12" t="n"/>
      <c r="J436" s="12" t="n"/>
      <c r="K436" s="12" t="n"/>
      <c r="L436" s="13">
        <f>OR(E436="Pedido",E436="Modificación",E436="Anulación")</f>
        <v/>
      </c>
      <c r="M436" s="13">
        <f>AND(L436,F436="Sin intervención")</f>
        <v/>
      </c>
      <c r="N436" s="13">
        <f>AND(L436,OR(F436="Revisado y grabado",F436="En espera",F436="No grabado"))</f>
        <v/>
      </c>
      <c r="O436" s="13">
        <f>AND(L436,OR(F436="Sin intervención",F436="Revisado y grabado"))</f>
        <v/>
      </c>
      <c r="P436" s="13">
        <f>AND(O436,ISNUMBER(A436),ISNUMBER(H436),N(H436)&gt;=N(A436))</f>
        <v/>
      </c>
      <c r="Q436" s="13">
        <f>AND(O436,J436="Sí")</f>
        <v/>
      </c>
      <c r="R436" s="13">
        <f>AND(S436,OR(E436="",AND(L436,F436="")))</f>
        <v/>
      </c>
      <c r="S436" s="13">
        <f>COUNTA(A436:K436)&gt;0</f>
        <v/>
      </c>
    </row>
    <row r="437">
      <c r="A437" s="11" t="n"/>
      <c r="B437" s="12" t="n"/>
      <c r="C437" s="12" t="n"/>
      <c r="D437" s="12" t="n"/>
      <c r="E437" s="12" t="n"/>
      <c r="F437" s="12" t="n"/>
      <c r="G437" s="12" t="n"/>
      <c r="H437" s="11" t="n"/>
      <c r="I437" s="12" t="n"/>
      <c r="J437" s="12" t="n"/>
      <c r="K437" s="12" t="n"/>
      <c r="L437" s="13">
        <f>OR(E437="Pedido",E437="Modificación",E437="Anulación")</f>
        <v/>
      </c>
      <c r="M437" s="13">
        <f>AND(L437,F437="Sin intervención")</f>
        <v/>
      </c>
      <c r="N437" s="13">
        <f>AND(L437,OR(F437="Revisado y grabado",F437="En espera",F437="No grabado"))</f>
        <v/>
      </c>
      <c r="O437" s="13">
        <f>AND(L437,OR(F437="Sin intervención",F437="Revisado y grabado"))</f>
        <v/>
      </c>
      <c r="P437" s="13">
        <f>AND(O437,ISNUMBER(A437),ISNUMBER(H437),N(H437)&gt;=N(A437))</f>
        <v/>
      </c>
      <c r="Q437" s="13">
        <f>AND(O437,J437="Sí")</f>
        <v/>
      </c>
      <c r="R437" s="13">
        <f>AND(S437,OR(E437="",AND(L437,F437="")))</f>
        <v/>
      </c>
      <c r="S437" s="13">
        <f>COUNTA(A437:K437)&gt;0</f>
        <v/>
      </c>
    </row>
    <row r="438">
      <c r="A438" s="11" t="n"/>
      <c r="B438" s="12" t="n"/>
      <c r="C438" s="12" t="n"/>
      <c r="D438" s="12" t="n"/>
      <c r="E438" s="12" t="n"/>
      <c r="F438" s="12" t="n"/>
      <c r="G438" s="12" t="n"/>
      <c r="H438" s="11" t="n"/>
      <c r="I438" s="12" t="n"/>
      <c r="J438" s="12" t="n"/>
      <c r="K438" s="12" t="n"/>
      <c r="L438" s="13">
        <f>OR(E438="Pedido",E438="Modificación",E438="Anulación")</f>
        <v/>
      </c>
      <c r="M438" s="13">
        <f>AND(L438,F438="Sin intervención")</f>
        <v/>
      </c>
      <c r="N438" s="13">
        <f>AND(L438,OR(F438="Revisado y grabado",F438="En espera",F438="No grabado"))</f>
        <v/>
      </c>
      <c r="O438" s="13">
        <f>AND(L438,OR(F438="Sin intervención",F438="Revisado y grabado"))</f>
        <v/>
      </c>
      <c r="P438" s="13">
        <f>AND(O438,ISNUMBER(A438),ISNUMBER(H438),N(H438)&gt;=N(A438))</f>
        <v/>
      </c>
      <c r="Q438" s="13">
        <f>AND(O438,J438="Sí")</f>
        <v/>
      </c>
      <c r="R438" s="13">
        <f>AND(S438,OR(E438="",AND(L438,F438="")))</f>
        <v/>
      </c>
      <c r="S438" s="13">
        <f>COUNTA(A438:K438)&gt;0</f>
        <v/>
      </c>
    </row>
    <row r="439">
      <c r="A439" s="11" t="n"/>
      <c r="B439" s="12" t="n"/>
      <c r="C439" s="12" t="n"/>
      <c r="D439" s="12" t="n"/>
      <c r="E439" s="12" t="n"/>
      <c r="F439" s="12" t="n"/>
      <c r="G439" s="12" t="n"/>
      <c r="H439" s="11" t="n"/>
      <c r="I439" s="12" t="n"/>
      <c r="J439" s="12" t="n"/>
      <c r="K439" s="12" t="n"/>
      <c r="L439" s="13">
        <f>OR(E439="Pedido",E439="Modificación",E439="Anulación")</f>
        <v/>
      </c>
      <c r="M439" s="13">
        <f>AND(L439,F439="Sin intervención")</f>
        <v/>
      </c>
      <c r="N439" s="13">
        <f>AND(L439,OR(F439="Revisado y grabado",F439="En espera",F439="No grabado"))</f>
        <v/>
      </c>
      <c r="O439" s="13">
        <f>AND(L439,OR(F439="Sin intervención",F439="Revisado y grabado"))</f>
        <v/>
      </c>
      <c r="P439" s="13">
        <f>AND(O439,ISNUMBER(A439),ISNUMBER(H439),N(H439)&gt;=N(A439))</f>
        <v/>
      </c>
      <c r="Q439" s="13">
        <f>AND(O439,J439="Sí")</f>
        <v/>
      </c>
      <c r="R439" s="13">
        <f>AND(S439,OR(E439="",AND(L439,F439="")))</f>
        <v/>
      </c>
      <c r="S439" s="13">
        <f>COUNTA(A439:K439)&gt;0</f>
        <v/>
      </c>
    </row>
    <row r="440">
      <c r="A440" s="11" t="n"/>
      <c r="B440" s="12" t="n"/>
      <c r="C440" s="12" t="n"/>
      <c r="D440" s="12" t="n"/>
      <c r="E440" s="12" t="n"/>
      <c r="F440" s="12" t="n"/>
      <c r="G440" s="12" t="n"/>
      <c r="H440" s="11" t="n"/>
      <c r="I440" s="12" t="n"/>
      <c r="J440" s="12" t="n"/>
      <c r="K440" s="12" t="n"/>
      <c r="L440" s="13">
        <f>OR(E440="Pedido",E440="Modificación",E440="Anulación")</f>
        <v/>
      </c>
      <c r="M440" s="13">
        <f>AND(L440,F440="Sin intervención")</f>
        <v/>
      </c>
      <c r="N440" s="13">
        <f>AND(L440,OR(F440="Revisado y grabado",F440="En espera",F440="No grabado"))</f>
        <v/>
      </c>
      <c r="O440" s="13">
        <f>AND(L440,OR(F440="Sin intervención",F440="Revisado y grabado"))</f>
        <v/>
      </c>
      <c r="P440" s="13">
        <f>AND(O440,ISNUMBER(A440),ISNUMBER(H440),N(H440)&gt;=N(A440))</f>
        <v/>
      </c>
      <c r="Q440" s="13">
        <f>AND(O440,J440="Sí")</f>
        <v/>
      </c>
      <c r="R440" s="13">
        <f>AND(S440,OR(E440="",AND(L440,F440="")))</f>
        <v/>
      </c>
      <c r="S440" s="13">
        <f>COUNTA(A440:K440)&gt;0</f>
        <v/>
      </c>
    </row>
    <row r="441">
      <c r="A441" s="11" t="n"/>
      <c r="B441" s="12" t="n"/>
      <c r="C441" s="12" t="n"/>
      <c r="D441" s="12" t="n"/>
      <c r="E441" s="12" t="n"/>
      <c r="F441" s="12" t="n"/>
      <c r="G441" s="12" t="n"/>
      <c r="H441" s="11" t="n"/>
      <c r="I441" s="12" t="n"/>
      <c r="J441" s="12" t="n"/>
      <c r="K441" s="12" t="n"/>
      <c r="L441" s="13">
        <f>OR(E441="Pedido",E441="Modificación",E441="Anulación")</f>
        <v/>
      </c>
      <c r="M441" s="13">
        <f>AND(L441,F441="Sin intervención")</f>
        <v/>
      </c>
      <c r="N441" s="13">
        <f>AND(L441,OR(F441="Revisado y grabado",F441="En espera",F441="No grabado"))</f>
        <v/>
      </c>
      <c r="O441" s="13">
        <f>AND(L441,OR(F441="Sin intervención",F441="Revisado y grabado"))</f>
        <v/>
      </c>
      <c r="P441" s="13">
        <f>AND(O441,ISNUMBER(A441),ISNUMBER(H441),N(H441)&gt;=N(A441))</f>
        <v/>
      </c>
      <c r="Q441" s="13">
        <f>AND(O441,J441="Sí")</f>
        <v/>
      </c>
      <c r="R441" s="13">
        <f>AND(S441,OR(E441="",AND(L441,F441="")))</f>
        <v/>
      </c>
      <c r="S441" s="13">
        <f>COUNTA(A441:K441)&gt;0</f>
        <v/>
      </c>
    </row>
    <row r="442">
      <c r="A442" s="11" t="n"/>
      <c r="B442" s="12" t="n"/>
      <c r="C442" s="12" t="n"/>
      <c r="D442" s="12" t="n"/>
      <c r="E442" s="12" t="n"/>
      <c r="F442" s="12" t="n"/>
      <c r="G442" s="12" t="n"/>
      <c r="H442" s="11" t="n"/>
      <c r="I442" s="12" t="n"/>
      <c r="J442" s="12" t="n"/>
      <c r="K442" s="12" t="n"/>
      <c r="L442" s="13">
        <f>OR(E442="Pedido",E442="Modificación",E442="Anulación")</f>
        <v/>
      </c>
      <c r="M442" s="13">
        <f>AND(L442,F442="Sin intervención")</f>
        <v/>
      </c>
      <c r="N442" s="13">
        <f>AND(L442,OR(F442="Revisado y grabado",F442="En espera",F442="No grabado"))</f>
        <v/>
      </c>
      <c r="O442" s="13">
        <f>AND(L442,OR(F442="Sin intervención",F442="Revisado y grabado"))</f>
        <v/>
      </c>
      <c r="P442" s="13">
        <f>AND(O442,ISNUMBER(A442),ISNUMBER(H442),N(H442)&gt;=N(A442))</f>
        <v/>
      </c>
      <c r="Q442" s="13">
        <f>AND(O442,J442="Sí")</f>
        <v/>
      </c>
      <c r="R442" s="13">
        <f>AND(S442,OR(E442="",AND(L442,F442="")))</f>
        <v/>
      </c>
      <c r="S442" s="13">
        <f>COUNTA(A442:K442)&gt;0</f>
        <v/>
      </c>
    </row>
    <row r="443">
      <c r="A443" s="11" t="n"/>
      <c r="B443" s="12" t="n"/>
      <c r="C443" s="12" t="n"/>
      <c r="D443" s="12" t="n"/>
      <c r="E443" s="12" t="n"/>
      <c r="F443" s="12" t="n"/>
      <c r="G443" s="12" t="n"/>
      <c r="H443" s="11" t="n"/>
      <c r="I443" s="12" t="n"/>
      <c r="J443" s="12" t="n"/>
      <c r="K443" s="12" t="n"/>
      <c r="L443" s="13">
        <f>OR(E443="Pedido",E443="Modificación",E443="Anulación")</f>
        <v/>
      </c>
      <c r="M443" s="13">
        <f>AND(L443,F443="Sin intervención")</f>
        <v/>
      </c>
      <c r="N443" s="13">
        <f>AND(L443,OR(F443="Revisado y grabado",F443="En espera",F443="No grabado"))</f>
        <v/>
      </c>
      <c r="O443" s="13">
        <f>AND(L443,OR(F443="Sin intervención",F443="Revisado y grabado"))</f>
        <v/>
      </c>
      <c r="P443" s="13">
        <f>AND(O443,ISNUMBER(A443),ISNUMBER(H443),N(H443)&gt;=N(A443))</f>
        <v/>
      </c>
      <c r="Q443" s="13">
        <f>AND(O443,J443="Sí")</f>
        <v/>
      </c>
      <c r="R443" s="13">
        <f>AND(S443,OR(E443="",AND(L443,F443="")))</f>
        <v/>
      </c>
      <c r="S443" s="13">
        <f>COUNTA(A443:K443)&gt;0</f>
        <v/>
      </c>
    </row>
    <row r="444">
      <c r="A444" s="11" t="n"/>
      <c r="B444" s="12" t="n"/>
      <c r="C444" s="12" t="n"/>
      <c r="D444" s="12" t="n"/>
      <c r="E444" s="12" t="n"/>
      <c r="F444" s="12" t="n"/>
      <c r="G444" s="12" t="n"/>
      <c r="H444" s="11" t="n"/>
      <c r="I444" s="12" t="n"/>
      <c r="J444" s="12" t="n"/>
      <c r="K444" s="12" t="n"/>
      <c r="L444" s="13">
        <f>OR(E444="Pedido",E444="Modificación",E444="Anulación")</f>
        <v/>
      </c>
      <c r="M444" s="13">
        <f>AND(L444,F444="Sin intervención")</f>
        <v/>
      </c>
      <c r="N444" s="13">
        <f>AND(L444,OR(F444="Revisado y grabado",F444="En espera",F444="No grabado"))</f>
        <v/>
      </c>
      <c r="O444" s="13">
        <f>AND(L444,OR(F444="Sin intervención",F444="Revisado y grabado"))</f>
        <v/>
      </c>
      <c r="P444" s="13">
        <f>AND(O444,ISNUMBER(A444),ISNUMBER(H444),N(H444)&gt;=N(A444))</f>
        <v/>
      </c>
      <c r="Q444" s="13">
        <f>AND(O444,J444="Sí")</f>
        <v/>
      </c>
      <c r="R444" s="13">
        <f>AND(S444,OR(E444="",AND(L444,F444="")))</f>
        <v/>
      </c>
      <c r="S444" s="13">
        <f>COUNTA(A444:K444)&gt;0</f>
        <v/>
      </c>
    </row>
    <row r="445">
      <c r="A445" s="11" t="n"/>
      <c r="B445" s="12" t="n"/>
      <c r="C445" s="12" t="n"/>
      <c r="D445" s="12" t="n"/>
      <c r="E445" s="12" t="n"/>
      <c r="F445" s="12" t="n"/>
      <c r="G445" s="12" t="n"/>
      <c r="H445" s="11" t="n"/>
      <c r="I445" s="12" t="n"/>
      <c r="J445" s="12" t="n"/>
      <c r="K445" s="12" t="n"/>
      <c r="L445" s="13">
        <f>OR(E445="Pedido",E445="Modificación",E445="Anulación")</f>
        <v/>
      </c>
      <c r="M445" s="13">
        <f>AND(L445,F445="Sin intervención")</f>
        <v/>
      </c>
      <c r="N445" s="13">
        <f>AND(L445,OR(F445="Revisado y grabado",F445="En espera",F445="No grabado"))</f>
        <v/>
      </c>
      <c r="O445" s="13">
        <f>AND(L445,OR(F445="Sin intervención",F445="Revisado y grabado"))</f>
        <v/>
      </c>
      <c r="P445" s="13">
        <f>AND(O445,ISNUMBER(A445),ISNUMBER(H445),N(H445)&gt;=N(A445))</f>
        <v/>
      </c>
      <c r="Q445" s="13">
        <f>AND(O445,J445="Sí")</f>
        <v/>
      </c>
      <c r="R445" s="13">
        <f>AND(S445,OR(E445="",AND(L445,F445="")))</f>
        <v/>
      </c>
      <c r="S445" s="13">
        <f>COUNTA(A445:K445)&gt;0</f>
        <v/>
      </c>
    </row>
    <row r="446">
      <c r="A446" s="11" t="n"/>
      <c r="B446" s="12" t="n"/>
      <c r="C446" s="12" t="n"/>
      <c r="D446" s="12" t="n"/>
      <c r="E446" s="12" t="n"/>
      <c r="F446" s="12" t="n"/>
      <c r="G446" s="12" t="n"/>
      <c r="H446" s="11" t="n"/>
      <c r="I446" s="12" t="n"/>
      <c r="J446" s="12" t="n"/>
      <c r="K446" s="12" t="n"/>
      <c r="L446" s="13">
        <f>OR(E446="Pedido",E446="Modificación",E446="Anulación")</f>
        <v/>
      </c>
      <c r="M446" s="13">
        <f>AND(L446,F446="Sin intervención")</f>
        <v/>
      </c>
      <c r="N446" s="13">
        <f>AND(L446,OR(F446="Revisado y grabado",F446="En espera",F446="No grabado"))</f>
        <v/>
      </c>
      <c r="O446" s="13">
        <f>AND(L446,OR(F446="Sin intervención",F446="Revisado y grabado"))</f>
        <v/>
      </c>
      <c r="P446" s="13">
        <f>AND(O446,ISNUMBER(A446),ISNUMBER(H446),N(H446)&gt;=N(A446))</f>
        <v/>
      </c>
      <c r="Q446" s="13">
        <f>AND(O446,J446="Sí")</f>
        <v/>
      </c>
      <c r="R446" s="13">
        <f>AND(S446,OR(E446="",AND(L446,F446="")))</f>
        <v/>
      </c>
      <c r="S446" s="13">
        <f>COUNTA(A446:K446)&gt;0</f>
        <v/>
      </c>
    </row>
    <row r="447">
      <c r="A447" s="11" t="n"/>
      <c r="B447" s="12" t="n"/>
      <c r="C447" s="12" t="n"/>
      <c r="D447" s="12" t="n"/>
      <c r="E447" s="12" t="n"/>
      <c r="F447" s="12" t="n"/>
      <c r="G447" s="12" t="n"/>
      <c r="H447" s="11" t="n"/>
      <c r="I447" s="12" t="n"/>
      <c r="J447" s="12" t="n"/>
      <c r="K447" s="12" t="n"/>
      <c r="L447" s="13">
        <f>OR(E447="Pedido",E447="Modificación",E447="Anulación")</f>
        <v/>
      </c>
      <c r="M447" s="13">
        <f>AND(L447,F447="Sin intervención")</f>
        <v/>
      </c>
      <c r="N447" s="13">
        <f>AND(L447,OR(F447="Revisado y grabado",F447="En espera",F447="No grabado"))</f>
        <v/>
      </c>
      <c r="O447" s="13">
        <f>AND(L447,OR(F447="Sin intervención",F447="Revisado y grabado"))</f>
        <v/>
      </c>
      <c r="P447" s="13">
        <f>AND(O447,ISNUMBER(A447),ISNUMBER(H447),N(H447)&gt;=N(A447))</f>
        <v/>
      </c>
      <c r="Q447" s="13">
        <f>AND(O447,J447="Sí")</f>
        <v/>
      </c>
      <c r="R447" s="13">
        <f>AND(S447,OR(E447="",AND(L447,F447="")))</f>
        <v/>
      </c>
      <c r="S447" s="13">
        <f>COUNTA(A447:K447)&gt;0</f>
        <v/>
      </c>
    </row>
    <row r="448">
      <c r="A448" s="11" t="n"/>
      <c r="B448" s="12" t="n"/>
      <c r="C448" s="12" t="n"/>
      <c r="D448" s="12" t="n"/>
      <c r="E448" s="12" t="n"/>
      <c r="F448" s="12" t="n"/>
      <c r="G448" s="12" t="n"/>
      <c r="H448" s="11" t="n"/>
      <c r="I448" s="12" t="n"/>
      <c r="J448" s="12" t="n"/>
      <c r="K448" s="12" t="n"/>
      <c r="L448" s="13">
        <f>OR(E448="Pedido",E448="Modificación",E448="Anulación")</f>
        <v/>
      </c>
      <c r="M448" s="13">
        <f>AND(L448,F448="Sin intervención")</f>
        <v/>
      </c>
      <c r="N448" s="13">
        <f>AND(L448,OR(F448="Revisado y grabado",F448="En espera",F448="No grabado"))</f>
        <v/>
      </c>
      <c r="O448" s="13">
        <f>AND(L448,OR(F448="Sin intervención",F448="Revisado y grabado"))</f>
        <v/>
      </c>
      <c r="P448" s="13">
        <f>AND(O448,ISNUMBER(A448),ISNUMBER(H448),N(H448)&gt;=N(A448))</f>
        <v/>
      </c>
      <c r="Q448" s="13">
        <f>AND(O448,J448="Sí")</f>
        <v/>
      </c>
      <c r="R448" s="13">
        <f>AND(S448,OR(E448="",AND(L448,F448="")))</f>
        <v/>
      </c>
      <c r="S448" s="13">
        <f>COUNTA(A448:K448)&gt;0</f>
        <v/>
      </c>
    </row>
    <row r="449">
      <c r="A449" s="11" t="n"/>
      <c r="B449" s="12" t="n"/>
      <c r="C449" s="12" t="n"/>
      <c r="D449" s="12" t="n"/>
      <c r="E449" s="12" t="n"/>
      <c r="F449" s="12" t="n"/>
      <c r="G449" s="12" t="n"/>
      <c r="H449" s="11" t="n"/>
      <c r="I449" s="12" t="n"/>
      <c r="J449" s="12" t="n"/>
      <c r="K449" s="12" t="n"/>
      <c r="L449" s="13">
        <f>OR(E449="Pedido",E449="Modificación",E449="Anulación")</f>
        <v/>
      </c>
      <c r="M449" s="13">
        <f>AND(L449,F449="Sin intervención")</f>
        <v/>
      </c>
      <c r="N449" s="13">
        <f>AND(L449,OR(F449="Revisado y grabado",F449="En espera",F449="No grabado"))</f>
        <v/>
      </c>
      <c r="O449" s="13">
        <f>AND(L449,OR(F449="Sin intervención",F449="Revisado y grabado"))</f>
        <v/>
      </c>
      <c r="P449" s="13">
        <f>AND(O449,ISNUMBER(A449),ISNUMBER(H449),N(H449)&gt;=N(A449))</f>
        <v/>
      </c>
      <c r="Q449" s="13">
        <f>AND(O449,J449="Sí")</f>
        <v/>
      </c>
      <c r="R449" s="13">
        <f>AND(S449,OR(E449="",AND(L449,F449="")))</f>
        <v/>
      </c>
      <c r="S449" s="13">
        <f>COUNTA(A449:K449)&gt;0</f>
        <v/>
      </c>
    </row>
    <row r="450">
      <c r="A450" s="11" t="n"/>
      <c r="B450" s="12" t="n"/>
      <c r="C450" s="12" t="n"/>
      <c r="D450" s="12" t="n"/>
      <c r="E450" s="12" t="n"/>
      <c r="F450" s="12" t="n"/>
      <c r="G450" s="12" t="n"/>
      <c r="H450" s="11" t="n"/>
      <c r="I450" s="12" t="n"/>
      <c r="J450" s="12" t="n"/>
      <c r="K450" s="12" t="n"/>
      <c r="L450" s="13">
        <f>OR(E450="Pedido",E450="Modificación",E450="Anulación")</f>
        <v/>
      </c>
      <c r="M450" s="13">
        <f>AND(L450,F450="Sin intervención")</f>
        <v/>
      </c>
      <c r="N450" s="13">
        <f>AND(L450,OR(F450="Revisado y grabado",F450="En espera",F450="No grabado"))</f>
        <v/>
      </c>
      <c r="O450" s="13">
        <f>AND(L450,OR(F450="Sin intervención",F450="Revisado y grabado"))</f>
        <v/>
      </c>
      <c r="P450" s="13">
        <f>AND(O450,ISNUMBER(A450),ISNUMBER(H450),N(H450)&gt;=N(A450))</f>
        <v/>
      </c>
      <c r="Q450" s="13">
        <f>AND(O450,J450="Sí")</f>
        <v/>
      </c>
      <c r="R450" s="13">
        <f>AND(S450,OR(E450="",AND(L450,F450="")))</f>
        <v/>
      </c>
      <c r="S450" s="13">
        <f>COUNTA(A450:K450)&gt;0</f>
        <v/>
      </c>
    </row>
    <row r="451">
      <c r="A451" s="11" t="n"/>
      <c r="B451" s="12" t="n"/>
      <c r="C451" s="12" t="n"/>
      <c r="D451" s="12" t="n"/>
      <c r="E451" s="12" t="n"/>
      <c r="F451" s="12" t="n"/>
      <c r="G451" s="12" t="n"/>
      <c r="H451" s="11" t="n"/>
      <c r="I451" s="12" t="n"/>
      <c r="J451" s="12" t="n"/>
      <c r="K451" s="12" t="n"/>
      <c r="L451" s="13">
        <f>OR(E451="Pedido",E451="Modificación",E451="Anulación")</f>
        <v/>
      </c>
      <c r="M451" s="13">
        <f>AND(L451,F451="Sin intervención")</f>
        <v/>
      </c>
      <c r="N451" s="13">
        <f>AND(L451,OR(F451="Revisado y grabado",F451="En espera",F451="No grabado"))</f>
        <v/>
      </c>
      <c r="O451" s="13">
        <f>AND(L451,OR(F451="Sin intervención",F451="Revisado y grabado"))</f>
        <v/>
      </c>
      <c r="P451" s="13">
        <f>AND(O451,ISNUMBER(A451),ISNUMBER(H451),N(H451)&gt;=N(A451))</f>
        <v/>
      </c>
      <c r="Q451" s="13">
        <f>AND(O451,J451="Sí")</f>
        <v/>
      </c>
      <c r="R451" s="13">
        <f>AND(S451,OR(E451="",AND(L451,F451="")))</f>
        <v/>
      </c>
      <c r="S451" s="13">
        <f>COUNTA(A451:K451)&gt;0</f>
        <v/>
      </c>
    </row>
    <row r="452">
      <c r="A452" s="11" t="n"/>
      <c r="B452" s="12" t="n"/>
      <c r="C452" s="12" t="n"/>
      <c r="D452" s="12" t="n"/>
      <c r="E452" s="12" t="n"/>
      <c r="F452" s="12" t="n"/>
      <c r="G452" s="12" t="n"/>
      <c r="H452" s="11" t="n"/>
      <c r="I452" s="12" t="n"/>
      <c r="J452" s="12" t="n"/>
      <c r="K452" s="12" t="n"/>
      <c r="L452" s="13">
        <f>OR(E452="Pedido",E452="Modificación",E452="Anulación")</f>
        <v/>
      </c>
      <c r="M452" s="13">
        <f>AND(L452,F452="Sin intervención")</f>
        <v/>
      </c>
      <c r="N452" s="13">
        <f>AND(L452,OR(F452="Revisado y grabado",F452="En espera",F452="No grabado"))</f>
        <v/>
      </c>
      <c r="O452" s="13">
        <f>AND(L452,OR(F452="Sin intervención",F452="Revisado y grabado"))</f>
        <v/>
      </c>
      <c r="P452" s="13">
        <f>AND(O452,ISNUMBER(A452),ISNUMBER(H452),N(H452)&gt;=N(A452))</f>
        <v/>
      </c>
      <c r="Q452" s="13">
        <f>AND(O452,J452="Sí")</f>
        <v/>
      </c>
      <c r="R452" s="13">
        <f>AND(S452,OR(E452="",AND(L452,F452="")))</f>
        <v/>
      </c>
      <c r="S452" s="13">
        <f>COUNTA(A452:K452)&gt;0</f>
        <v/>
      </c>
    </row>
    <row r="453">
      <c r="A453" s="11" t="n"/>
      <c r="B453" s="12" t="n"/>
      <c r="C453" s="12" t="n"/>
      <c r="D453" s="12" t="n"/>
      <c r="E453" s="12" t="n"/>
      <c r="F453" s="12" t="n"/>
      <c r="G453" s="12" t="n"/>
      <c r="H453" s="11" t="n"/>
      <c r="I453" s="12" t="n"/>
      <c r="J453" s="12" t="n"/>
      <c r="K453" s="12" t="n"/>
      <c r="L453" s="13">
        <f>OR(E453="Pedido",E453="Modificación",E453="Anulación")</f>
        <v/>
      </c>
      <c r="M453" s="13">
        <f>AND(L453,F453="Sin intervención")</f>
        <v/>
      </c>
      <c r="N453" s="13">
        <f>AND(L453,OR(F453="Revisado y grabado",F453="En espera",F453="No grabado"))</f>
        <v/>
      </c>
      <c r="O453" s="13">
        <f>AND(L453,OR(F453="Sin intervención",F453="Revisado y grabado"))</f>
        <v/>
      </c>
      <c r="P453" s="13">
        <f>AND(O453,ISNUMBER(A453),ISNUMBER(H453),N(H453)&gt;=N(A453))</f>
        <v/>
      </c>
      <c r="Q453" s="13">
        <f>AND(O453,J453="Sí")</f>
        <v/>
      </c>
      <c r="R453" s="13">
        <f>AND(S453,OR(E453="",AND(L453,F453="")))</f>
        <v/>
      </c>
      <c r="S453" s="13">
        <f>COUNTA(A453:K453)&gt;0</f>
        <v/>
      </c>
    </row>
    <row r="454">
      <c r="A454" s="11" t="n"/>
      <c r="B454" s="12" t="n"/>
      <c r="C454" s="12" t="n"/>
      <c r="D454" s="12" t="n"/>
      <c r="E454" s="12" t="n"/>
      <c r="F454" s="12" t="n"/>
      <c r="G454" s="12" t="n"/>
      <c r="H454" s="11" t="n"/>
      <c r="I454" s="12" t="n"/>
      <c r="J454" s="12" t="n"/>
      <c r="K454" s="12" t="n"/>
      <c r="L454" s="13">
        <f>OR(E454="Pedido",E454="Modificación",E454="Anulación")</f>
        <v/>
      </c>
      <c r="M454" s="13">
        <f>AND(L454,F454="Sin intervención")</f>
        <v/>
      </c>
      <c r="N454" s="13">
        <f>AND(L454,OR(F454="Revisado y grabado",F454="En espera",F454="No grabado"))</f>
        <v/>
      </c>
      <c r="O454" s="13">
        <f>AND(L454,OR(F454="Sin intervención",F454="Revisado y grabado"))</f>
        <v/>
      </c>
      <c r="P454" s="13">
        <f>AND(O454,ISNUMBER(A454),ISNUMBER(H454),N(H454)&gt;=N(A454))</f>
        <v/>
      </c>
      <c r="Q454" s="13">
        <f>AND(O454,J454="Sí")</f>
        <v/>
      </c>
      <c r="R454" s="13">
        <f>AND(S454,OR(E454="",AND(L454,F454="")))</f>
        <v/>
      </c>
      <c r="S454" s="13">
        <f>COUNTA(A454:K454)&gt;0</f>
        <v/>
      </c>
    </row>
    <row r="455">
      <c r="A455" s="11" t="n"/>
      <c r="B455" s="12" t="n"/>
      <c r="C455" s="12" t="n"/>
      <c r="D455" s="12" t="n"/>
      <c r="E455" s="12" t="n"/>
      <c r="F455" s="12" t="n"/>
      <c r="G455" s="12" t="n"/>
      <c r="H455" s="11" t="n"/>
      <c r="I455" s="12" t="n"/>
      <c r="J455" s="12" t="n"/>
      <c r="K455" s="12" t="n"/>
      <c r="L455" s="13">
        <f>OR(E455="Pedido",E455="Modificación",E455="Anulación")</f>
        <v/>
      </c>
      <c r="M455" s="13">
        <f>AND(L455,F455="Sin intervención")</f>
        <v/>
      </c>
      <c r="N455" s="13">
        <f>AND(L455,OR(F455="Revisado y grabado",F455="En espera",F455="No grabado"))</f>
        <v/>
      </c>
      <c r="O455" s="13">
        <f>AND(L455,OR(F455="Sin intervención",F455="Revisado y grabado"))</f>
        <v/>
      </c>
      <c r="P455" s="13">
        <f>AND(O455,ISNUMBER(A455),ISNUMBER(H455),N(H455)&gt;=N(A455))</f>
        <v/>
      </c>
      <c r="Q455" s="13">
        <f>AND(O455,J455="Sí")</f>
        <v/>
      </c>
      <c r="R455" s="13">
        <f>AND(S455,OR(E455="",AND(L455,F455="")))</f>
        <v/>
      </c>
      <c r="S455" s="13">
        <f>COUNTA(A455:K455)&gt;0</f>
        <v/>
      </c>
    </row>
    <row r="456">
      <c r="A456" s="11" t="n"/>
      <c r="B456" s="12" t="n"/>
      <c r="C456" s="12" t="n"/>
      <c r="D456" s="12" t="n"/>
      <c r="E456" s="12" t="n"/>
      <c r="F456" s="12" t="n"/>
      <c r="G456" s="12" t="n"/>
      <c r="H456" s="11" t="n"/>
      <c r="I456" s="12" t="n"/>
      <c r="J456" s="12" t="n"/>
      <c r="K456" s="12" t="n"/>
      <c r="L456" s="13">
        <f>OR(E456="Pedido",E456="Modificación",E456="Anulación")</f>
        <v/>
      </c>
      <c r="M456" s="13">
        <f>AND(L456,F456="Sin intervención")</f>
        <v/>
      </c>
      <c r="N456" s="13">
        <f>AND(L456,OR(F456="Revisado y grabado",F456="En espera",F456="No grabado"))</f>
        <v/>
      </c>
      <c r="O456" s="13">
        <f>AND(L456,OR(F456="Sin intervención",F456="Revisado y grabado"))</f>
        <v/>
      </c>
      <c r="P456" s="13">
        <f>AND(O456,ISNUMBER(A456),ISNUMBER(H456),N(H456)&gt;=N(A456))</f>
        <v/>
      </c>
      <c r="Q456" s="13">
        <f>AND(O456,J456="Sí")</f>
        <v/>
      </c>
      <c r="R456" s="13">
        <f>AND(S456,OR(E456="",AND(L456,F456="")))</f>
        <v/>
      </c>
      <c r="S456" s="13">
        <f>COUNTA(A456:K456)&gt;0</f>
        <v/>
      </c>
    </row>
    <row r="457">
      <c r="A457" s="11" t="n"/>
      <c r="B457" s="12" t="n"/>
      <c r="C457" s="12" t="n"/>
      <c r="D457" s="12" t="n"/>
      <c r="E457" s="12" t="n"/>
      <c r="F457" s="12" t="n"/>
      <c r="G457" s="12" t="n"/>
      <c r="H457" s="11" t="n"/>
      <c r="I457" s="12" t="n"/>
      <c r="J457" s="12" t="n"/>
      <c r="K457" s="12" t="n"/>
      <c r="L457" s="13">
        <f>OR(E457="Pedido",E457="Modificación",E457="Anulación")</f>
        <v/>
      </c>
      <c r="M457" s="13">
        <f>AND(L457,F457="Sin intervención")</f>
        <v/>
      </c>
      <c r="N457" s="13">
        <f>AND(L457,OR(F457="Revisado y grabado",F457="En espera",F457="No grabado"))</f>
        <v/>
      </c>
      <c r="O457" s="13">
        <f>AND(L457,OR(F457="Sin intervención",F457="Revisado y grabado"))</f>
        <v/>
      </c>
      <c r="P457" s="13">
        <f>AND(O457,ISNUMBER(A457),ISNUMBER(H457),N(H457)&gt;=N(A457))</f>
        <v/>
      </c>
      <c r="Q457" s="13">
        <f>AND(O457,J457="Sí")</f>
        <v/>
      </c>
      <c r="R457" s="13">
        <f>AND(S457,OR(E457="",AND(L457,F457="")))</f>
        <v/>
      </c>
      <c r="S457" s="13">
        <f>COUNTA(A457:K457)&gt;0</f>
        <v/>
      </c>
    </row>
    <row r="458">
      <c r="A458" s="11" t="n"/>
      <c r="B458" s="12" t="n"/>
      <c r="C458" s="12" t="n"/>
      <c r="D458" s="12" t="n"/>
      <c r="E458" s="12" t="n"/>
      <c r="F458" s="12" t="n"/>
      <c r="G458" s="12" t="n"/>
      <c r="H458" s="11" t="n"/>
      <c r="I458" s="12" t="n"/>
      <c r="J458" s="12" t="n"/>
      <c r="K458" s="12" t="n"/>
      <c r="L458" s="13">
        <f>OR(E458="Pedido",E458="Modificación",E458="Anulación")</f>
        <v/>
      </c>
      <c r="M458" s="13">
        <f>AND(L458,F458="Sin intervención")</f>
        <v/>
      </c>
      <c r="N458" s="13">
        <f>AND(L458,OR(F458="Revisado y grabado",F458="En espera",F458="No grabado"))</f>
        <v/>
      </c>
      <c r="O458" s="13">
        <f>AND(L458,OR(F458="Sin intervención",F458="Revisado y grabado"))</f>
        <v/>
      </c>
      <c r="P458" s="13">
        <f>AND(O458,ISNUMBER(A458),ISNUMBER(H458),N(H458)&gt;=N(A458))</f>
        <v/>
      </c>
      <c r="Q458" s="13">
        <f>AND(O458,J458="Sí")</f>
        <v/>
      </c>
      <c r="R458" s="13">
        <f>AND(S458,OR(E458="",AND(L458,F458="")))</f>
        <v/>
      </c>
      <c r="S458" s="13">
        <f>COUNTA(A458:K458)&gt;0</f>
        <v/>
      </c>
    </row>
    <row r="459">
      <c r="A459" s="11" t="n"/>
      <c r="B459" s="12" t="n"/>
      <c r="C459" s="12" t="n"/>
      <c r="D459" s="12" t="n"/>
      <c r="E459" s="12" t="n"/>
      <c r="F459" s="12" t="n"/>
      <c r="G459" s="12" t="n"/>
      <c r="H459" s="11" t="n"/>
      <c r="I459" s="12" t="n"/>
      <c r="J459" s="12" t="n"/>
      <c r="K459" s="12" t="n"/>
      <c r="L459" s="13">
        <f>OR(E459="Pedido",E459="Modificación",E459="Anulación")</f>
        <v/>
      </c>
      <c r="M459" s="13">
        <f>AND(L459,F459="Sin intervención")</f>
        <v/>
      </c>
      <c r="N459" s="13">
        <f>AND(L459,OR(F459="Revisado y grabado",F459="En espera",F459="No grabado"))</f>
        <v/>
      </c>
      <c r="O459" s="13">
        <f>AND(L459,OR(F459="Sin intervención",F459="Revisado y grabado"))</f>
        <v/>
      </c>
      <c r="P459" s="13">
        <f>AND(O459,ISNUMBER(A459),ISNUMBER(H459),N(H459)&gt;=N(A459))</f>
        <v/>
      </c>
      <c r="Q459" s="13">
        <f>AND(O459,J459="Sí")</f>
        <v/>
      </c>
      <c r="R459" s="13">
        <f>AND(S459,OR(E459="",AND(L459,F459="")))</f>
        <v/>
      </c>
      <c r="S459" s="13">
        <f>COUNTA(A459:K459)&gt;0</f>
        <v/>
      </c>
    </row>
    <row r="460">
      <c r="A460" s="11" t="n"/>
      <c r="B460" s="12" t="n"/>
      <c r="C460" s="12" t="n"/>
      <c r="D460" s="12" t="n"/>
      <c r="E460" s="12" t="n"/>
      <c r="F460" s="12" t="n"/>
      <c r="G460" s="12" t="n"/>
      <c r="H460" s="11" t="n"/>
      <c r="I460" s="12" t="n"/>
      <c r="J460" s="12" t="n"/>
      <c r="K460" s="12" t="n"/>
      <c r="L460" s="13">
        <f>OR(E460="Pedido",E460="Modificación",E460="Anulación")</f>
        <v/>
      </c>
      <c r="M460" s="13">
        <f>AND(L460,F460="Sin intervención")</f>
        <v/>
      </c>
      <c r="N460" s="13">
        <f>AND(L460,OR(F460="Revisado y grabado",F460="En espera",F460="No grabado"))</f>
        <v/>
      </c>
      <c r="O460" s="13">
        <f>AND(L460,OR(F460="Sin intervención",F460="Revisado y grabado"))</f>
        <v/>
      </c>
      <c r="P460" s="13">
        <f>AND(O460,ISNUMBER(A460),ISNUMBER(H460),N(H460)&gt;=N(A460))</f>
        <v/>
      </c>
      <c r="Q460" s="13">
        <f>AND(O460,J460="Sí")</f>
        <v/>
      </c>
      <c r="R460" s="13">
        <f>AND(S460,OR(E460="",AND(L460,F460="")))</f>
        <v/>
      </c>
      <c r="S460" s="13">
        <f>COUNTA(A460:K460)&gt;0</f>
        <v/>
      </c>
    </row>
    <row r="461">
      <c r="A461" s="11" t="n"/>
      <c r="B461" s="12" t="n"/>
      <c r="C461" s="12" t="n"/>
      <c r="D461" s="12" t="n"/>
      <c r="E461" s="12" t="n"/>
      <c r="F461" s="12" t="n"/>
      <c r="G461" s="12" t="n"/>
      <c r="H461" s="11" t="n"/>
      <c r="I461" s="12" t="n"/>
      <c r="J461" s="12" t="n"/>
      <c r="K461" s="12" t="n"/>
      <c r="L461" s="13">
        <f>OR(E461="Pedido",E461="Modificación",E461="Anulación")</f>
        <v/>
      </c>
      <c r="M461" s="13">
        <f>AND(L461,F461="Sin intervención")</f>
        <v/>
      </c>
      <c r="N461" s="13">
        <f>AND(L461,OR(F461="Revisado y grabado",F461="En espera",F461="No grabado"))</f>
        <v/>
      </c>
      <c r="O461" s="13">
        <f>AND(L461,OR(F461="Sin intervención",F461="Revisado y grabado"))</f>
        <v/>
      </c>
      <c r="P461" s="13">
        <f>AND(O461,ISNUMBER(A461),ISNUMBER(H461),N(H461)&gt;=N(A461))</f>
        <v/>
      </c>
      <c r="Q461" s="13">
        <f>AND(O461,J461="Sí")</f>
        <v/>
      </c>
      <c r="R461" s="13">
        <f>AND(S461,OR(E461="",AND(L461,F461="")))</f>
        <v/>
      </c>
      <c r="S461" s="13">
        <f>COUNTA(A461:K461)&gt;0</f>
        <v/>
      </c>
    </row>
    <row r="462">
      <c r="A462" s="11" t="n"/>
      <c r="B462" s="12" t="n"/>
      <c r="C462" s="12" t="n"/>
      <c r="D462" s="12" t="n"/>
      <c r="E462" s="12" t="n"/>
      <c r="F462" s="12" t="n"/>
      <c r="G462" s="12" t="n"/>
      <c r="H462" s="11" t="n"/>
      <c r="I462" s="12" t="n"/>
      <c r="J462" s="12" t="n"/>
      <c r="K462" s="12" t="n"/>
      <c r="L462" s="13">
        <f>OR(E462="Pedido",E462="Modificación",E462="Anulación")</f>
        <v/>
      </c>
      <c r="M462" s="13">
        <f>AND(L462,F462="Sin intervención")</f>
        <v/>
      </c>
      <c r="N462" s="13">
        <f>AND(L462,OR(F462="Revisado y grabado",F462="En espera",F462="No grabado"))</f>
        <v/>
      </c>
      <c r="O462" s="13">
        <f>AND(L462,OR(F462="Sin intervención",F462="Revisado y grabado"))</f>
        <v/>
      </c>
      <c r="P462" s="13">
        <f>AND(O462,ISNUMBER(A462),ISNUMBER(H462),N(H462)&gt;=N(A462))</f>
        <v/>
      </c>
      <c r="Q462" s="13">
        <f>AND(O462,J462="Sí")</f>
        <v/>
      </c>
      <c r="R462" s="13">
        <f>AND(S462,OR(E462="",AND(L462,F462="")))</f>
        <v/>
      </c>
      <c r="S462" s="13">
        <f>COUNTA(A462:K462)&gt;0</f>
        <v/>
      </c>
    </row>
    <row r="463">
      <c r="A463" s="11" t="n"/>
      <c r="B463" s="12" t="n"/>
      <c r="C463" s="12" t="n"/>
      <c r="D463" s="12" t="n"/>
      <c r="E463" s="12" t="n"/>
      <c r="F463" s="12" t="n"/>
      <c r="G463" s="12" t="n"/>
      <c r="H463" s="11" t="n"/>
      <c r="I463" s="12" t="n"/>
      <c r="J463" s="12" t="n"/>
      <c r="K463" s="12" t="n"/>
      <c r="L463" s="13">
        <f>OR(E463="Pedido",E463="Modificación",E463="Anulación")</f>
        <v/>
      </c>
      <c r="M463" s="13">
        <f>AND(L463,F463="Sin intervención")</f>
        <v/>
      </c>
      <c r="N463" s="13">
        <f>AND(L463,OR(F463="Revisado y grabado",F463="En espera",F463="No grabado"))</f>
        <v/>
      </c>
      <c r="O463" s="13">
        <f>AND(L463,OR(F463="Sin intervención",F463="Revisado y grabado"))</f>
        <v/>
      </c>
      <c r="P463" s="13">
        <f>AND(O463,ISNUMBER(A463),ISNUMBER(H463),N(H463)&gt;=N(A463))</f>
        <v/>
      </c>
      <c r="Q463" s="13">
        <f>AND(O463,J463="Sí")</f>
        <v/>
      </c>
      <c r="R463" s="13">
        <f>AND(S463,OR(E463="",AND(L463,F463="")))</f>
        <v/>
      </c>
      <c r="S463" s="13">
        <f>COUNTA(A463:K463)&gt;0</f>
        <v/>
      </c>
    </row>
    <row r="464">
      <c r="A464" s="11" t="n"/>
      <c r="B464" s="12" t="n"/>
      <c r="C464" s="12" t="n"/>
      <c r="D464" s="12" t="n"/>
      <c r="E464" s="12" t="n"/>
      <c r="F464" s="12" t="n"/>
      <c r="G464" s="12" t="n"/>
      <c r="H464" s="11" t="n"/>
      <c r="I464" s="12" t="n"/>
      <c r="J464" s="12" t="n"/>
      <c r="K464" s="12" t="n"/>
      <c r="L464" s="13">
        <f>OR(E464="Pedido",E464="Modificación",E464="Anulación")</f>
        <v/>
      </c>
      <c r="M464" s="13">
        <f>AND(L464,F464="Sin intervención")</f>
        <v/>
      </c>
      <c r="N464" s="13">
        <f>AND(L464,OR(F464="Revisado y grabado",F464="En espera",F464="No grabado"))</f>
        <v/>
      </c>
      <c r="O464" s="13">
        <f>AND(L464,OR(F464="Sin intervención",F464="Revisado y grabado"))</f>
        <v/>
      </c>
      <c r="P464" s="13">
        <f>AND(O464,ISNUMBER(A464),ISNUMBER(H464),N(H464)&gt;=N(A464))</f>
        <v/>
      </c>
      <c r="Q464" s="13">
        <f>AND(O464,J464="Sí")</f>
        <v/>
      </c>
      <c r="R464" s="13">
        <f>AND(S464,OR(E464="",AND(L464,F464="")))</f>
        <v/>
      </c>
      <c r="S464" s="13">
        <f>COUNTA(A464:K464)&gt;0</f>
        <v/>
      </c>
    </row>
    <row r="465">
      <c r="A465" s="11" t="n"/>
      <c r="B465" s="12" t="n"/>
      <c r="C465" s="12" t="n"/>
      <c r="D465" s="12" t="n"/>
      <c r="E465" s="12" t="n"/>
      <c r="F465" s="12" t="n"/>
      <c r="G465" s="12" t="n"/>
      <c r="H465" s="11" t="n"/>
      <c r="I465" s="12" t="n"/>
      <c r="J465" s="12" t="n"/>
      <c r="K465" s="12" t="n"/>
      <c r="L465" s="13">
        <f>OR(E465="Pedido",E465="Modificación",E465="Anulación")</f>
        <v/>
      </c>
      <c r="M465" s="13">
        <f>AND(L465,F465="Sin intervención")</f>
        <v/>
      </c>
      <c r="N465" s="13">
        <f>AND(L465,OR(F465="Revisado y grabado",F465="En espera",F465="No grabado"))</f>
        <v/>
      </c>
      <c r="O465" s="13">
        <f>AND(L465,OR(F465="Sin intervención",F465="Revisado y grabado"))</f>
        <v/>
      </c>
      <c r="P465" s="13">
        <f>AND(O465,ISNUMBER(A465),ISNUMBER(H465),N(H465)&gt;=N(A465))</f>
        <v/>
      </c>
      <c r="Q465" s="13">
        <f>AND(O465,J465="Sí")</f>
        <v/>
      </c>
      <c r="R465" s="13">
        <f>AND(S465,OR(E465="",AND(L465,F465="")))</f>
        <v/>
      </c>
      <c r="S465" s="13">
        <f>COUNTA(A465:K465)&gt;0</f>
        <v/>
      </c>
    </row>
    <row r="466">
      <c r="A466" s="11" t="n"/>
      <c r="B466" s="12" t="n"/>
      <c r="C466" s="12" t="n"/>
      <c r="D466" s="12" t="n"/>
      <c r="E466" s="12" t="n"/>
      <c r="F466" s="12" t="n"/>
      <c r="G466" s="12" t="n"/>
      <c r="H466" s="11" t="n"/>
      <c r="I466" s="12" t="n"/>
      <c r="J466" s="12" t="n"/>
      <c r="K466" s="12" t="n"/>
      <c r="L466" s="13">
        <f>OR(E466="Pedido",E466="Modificación",E466="Anulación")</f>
        <v/>
      </c>
      <c r="M466" s="13">
        <f>AND(L466,F466="Sin intervención")</f>
        <v/>
      </c>
      <c r="N466" s="13">
        <f>AND(L466,OR(F466="Revisado y grabado",F466="En espera",F466="No grabado"))</f>
        <v/>
      </c>
      <c r="O466" s="13">
        <f>AND(L466,OR(F466="Sin intervención",F466="Revisado y grabado"))</f>
        <v/>
      </c>
      <c r="P466" s="13">
        <f>AND(O466,ISNUMBER(A466),ISNUMBER(H466),N(H466)&gt;=N(A466))</f>
        <v/>
      </c>
      <c r="Q466" s="13">
        <f>AND(O466,J466="Sí")</f>
        <v/>
      </c>
      <c r="R466" s="13">
        <f>AND(S466,OR(E466="",AND(L466,F466="")))</f>
        <v/>
      </c>
      <c r="S466" s="13">
        <f>COUNTA(A466:K466)&gt;0</f>
        <v/>
      </c>
    </row>
    <row r="467">
      <c r="A467" s="11" t="n"/>
      <c r="B467" s="12" t="n"/>
      <c r="C467" s="12" t="n"/>
      <c r="D467" s="12" t="n"/>
      <c r="E467" s="12" t="n"/>
      <c r="F467" s="12" t="n"/>
      <c r="G467" s="12" t="n"/>
      <c r="H467" s="11" t="n"/>
      <c r="I467" s="12" t="n"/>
      <c r="J467" s="12" t="n"/>
      <c r="K467" s="12" t="n"/>
      <c r="L467" s="13">
        <f>OR(E467="Pedido",E467="Modificación",E467="Anulación")</f>
        <v/>
      </c>
      <c r="M467" s="13">
        <f>AND(L467,F467="Sin intervención")</f>
        <v/>
      </c>
      <c r="N467" s="13">
        <f>AND(L467,OR(F467="Revisado y grabado",F467="En espera",F467="No grabado"))</f>
        <v/>
      </c>
      <c r="O467" s="13">
        <f>AND(L467,OR(F467="Sin intervención",F467="Revisado y grabado"))</f>
        <v/>
      </c>
      <c r="P467" s="13">
        <f>AND(O467,ISNUMBER(A467),ISNUMBER(H467),N(H467)&gt;=N(A467))</f>
        <v/>
      </c>
      <c r="Q467" s="13">
        <f>AND(O467,J467="Sí")</f>
        <v/>
      </c>
      <c r="R467" s="13">
        <f>AND(S467,OR(E467="",AND(L467,F467="")))</f>
        <v/>
      </c>
      <c r="S467" s="13">
        <f>COUNTA(A467:K467)&gt;0</f>
        <v/>
      </c>
    </row>
    <row r="468">
      <c r="A468" s="11" t="n"/>
      <c r="B468" s="12" t="n"/>
      <c r="C468" s="12" t="n"/>
      <c r="D468" s="12" t="n"/>
      <c r="E468" s="12" t="n"/>
      <c r="F468" s="12" t="n"/>
      <c r="G468" s="12" t="n"/>
      <c r="H468" s="11" t="n"/>
      <c r="I468" s="12" t="n"/>
      <c r="J468" s="12" t="n"/>
      <c r="K468" s="12" t="n"/>
      <c r="L468" s="13">
        <f>OR(E468="Pedido",E468="Modificación",E468="Anulación")</f>
        <v/>
      </c>
      <c r="M468" s="13">
        <f>AND(L468,F468="Sin intervención")</f>
        <v/>
      </c>
      <c r="N468" s="13">
        <f>AND(L468,OR(F468="Revisado y grabado",F468="En espera",F468="No grabado"))</f>
        <v/>
      </c>
      <c r="O468" s="13">
        <f>AND(L468,OR(F468="Sin intervención",F468="Revisado y grabado"))</f>
        <v/>
      </c>
      <c r="P468" s="13">
        <f>AND(O468,ISNUMBER(A468),ISNUMBER(H468),N(H468)&gt;=N(A468))</f>
        <v/>
      </c>
      <c r="Q468" s="13">
        <f>AND(O468,J468="Sí")</f>
        <v/>
      </c>
      <c r="R468" s="13">
        <f>AND(S468,OR(E468="",AND(L468,F468="")))</f>
        <v/>
      </c>
      <c r="S468" s="13">
        <f>COUNTA(A468:K468)&gt;0</f>
        <v/>
      </c>
    </row>
    <row r="469">
      <c r="A469" s="11" t="n"/>
      <c r="B469" s="12" t="n"/>
      <c r="C469" s="12" t="n"/>
      <c r="D469" s="12" t="n"/>
      <c r="E469" s="12" t="n"/>
      <c r="F469" s="12" t="n"/>
      <c r="G469" s="12" t="n"/>
      <c r="H469" s="11" t="n"/>
      <c r="I469" s="12" t="n"/>
      <c r="J469" s="12" t="n"/>
      <c r="K469" s="12" t="n"/>
      <c r="L469" s="13">
        <f>OR(E469="Pedido",E469="Modificación",E469="Anulación")</f>
        <v/>
      </c>
      <c r="M469" s="13">
        <f>AND(L469,F469="Sin intervención")</f>
        <v/>
      </c>
      <c r="N469" s="13">
        <f>AND(L469,OR(F469="Revisado y grabado",F469="En espera",F469="No grabado"))</f>
        <v/>
      </c>
      <c r="O469" s="13">
        <f>AND(L469,OR(F469="Sin intervención",F469="Revisado y grabado"))</f>
        <v/>
      </c>
      <c r="P469" s="13">
        <f>AND(O469,ISNUMBER(A469),ISNUMBER(H469),N(H469)&gt;=N(A469))</f>
        <v/>
      </c>
      <c r="Q469" s="13">
        <f>AND(O469,J469="Sí")</f>
        <v/>
      </c>
      <c r="R469" s="13">
        <f>AND(S469,OR(E469="",AND(L469,F469="")))</f>
        <v/>
      </c>
      <c r="S469" s="13">
        <f>COUNTA(A469:K469)&gt;0</f>
        <v/>
      </c>
    </row>
    <row r="470">
      <c r="A470" s="11" t="n"/>
      <c r="B470" s="12" t="n"/>
      <c r="C470" s="12" t="n"/>
      <c r="D470" s="12" t="n"/>
      <c r="E470" s="12" t="n"/>
      <c r="F470" s="12" t="n"/>
      <c r="G470" s="12" t="n"/>
      <c r="H470" s="11" t="n"/>
      <c r="I470" s="12" t="n"/>
      <c r="J470" s="12" t="n"/>
      <c r="K470" s="12" t="n"/>
      <c r="L470" s="13">
        <f>OR(E470="Pedido",E470="Modificación",E470="Anulación")</f>
        <v/>
      </c>
      <c r="M470" s="13">
        <f>AND(L470,F470="Sin intervención")</f>
        <v/>
      </c>
      <c r="N470" s="13">
        <f>AND(L470,OR(F470="Revisado y grabado",F470="En espera",F470="No grabado"))</f>
        <v/>
      </c>
      <c r="O470" s="13">
        <f>AND(L470,OR(F470="Sin intervención",F470="Revisado y grabado"))</f>
        <v/>
      </c>
      <c r="P470" s="13">
        <f>AND(O470,ISNUMBER(A470),ISNUMBER(H470),N(H470)&gt;=N(A470))</f>
        <v/>
      </c>
      <c r="Q470" s="13">
        <f>AND(O470,J470="Sí")</f>
        <v/>
      </c>
      <c r="R470" s="13">
        <f>AND(S470,OR(E470="",AND(L470,F470="")))</f>
        <v/>
      </c>
      <c r="S470" s="13">
        <f>COUNTA(A470:K470)&gt;0</f>
        <v/>
      </c>
    </row>
    <row r="471">
      <c r="A471" s="11" t="n"/>
      <c r="B471" s="12" t="n"/>
      <c r="C471" s="12" t="n"/>
      <c r="D471" s="12" t="n"/>
      <c r="E471" s="12" t="n"/>
      <c r="F471" s="12" t="n"/>
      <c r="G471" s="12" t="n"/>
      <c r="H471" s="11" t="n"/>
      <c r="I471" s="12" t="n"/>
      <c r="J471" s="12" t="n"/>
      <c r="K471" s="12" t="n"/>
      <c r="L471" s="13">
        <f>OR(E471="Pedido",E471="Modificación",E471="Anulación")</f>
        <v/>
      </c>
      <c r="M471" s="13">
        <f>AND(L471,F471="Sin intervención")</f>
        <v/>
      </c>
      <c r="N471" s="13">
        <f>AND(L471,OR(F471="Revisado y grabado",F471="En espera",F471="No grabado"))</f>
        <v/>
      </c>
      <c r="O471" s="13">
        <f>AND(L471,OR(F471="Sin intervención",F471="Revisado y grabado"))</f>
        <v/>
      </c>
      <c r="P471" s="13">
        <f>AND(O471,ISNUMBER(A471),ISNUMBER(H471),N(H471)&gt;=N(A471))</f>
        <v/>
      </c>
      <c r="Q471" s="13">
        <f>AND(O471,J471="Sí")</f>
        <v/>
      </c>
      <c r="R471" s="13">
        <f>AND(S471,OR(E471="",AND(L471,F471="")))</f>
        <v/>
      </c>
      <c r="S471" s="13">
        <f>COUNTA(A471:K471)&gt;0</f>
        <v/>
      </c>
    </row>
    <row r="472">
      <c r="A472" s="11" t="n"/>
      <c r="B472" s="12" t="n"/>
      <c r="C472" s="12" t="n"/>
      <c r="D472" s="12" t="n"/>
      <c r="E472" s="12" t="n"/>
      <c r="F472" s="12" t="n"/>
      <c r="G472" s="12" t="n"/>
      <c r="H472" s="11" t="n"/>
      <c r="I472" s="12" t="n"/>
      <c r="J472" s="12" t="n"/>
      <c r="K472" s="12" t="n"/>
      <c r="L472" s="13">
        <f>OR(E472="Pedido",E472="Modificación",E472="Anulación")</f>
        <v/>
      </c>
      <c r="M472" s="13">
        <f>AND(L472,F472="Sin intervención")</f>
        <v/>
      </c>
      <c r="N472" s="13">
        <f>AND(L472,OR(F472="Revisado y grabado",F472="En espera",F472="No grabado"))</f>
        <v/>
      </c>
      <c r="O472" s="13">
        <f>AND(L472,OR(F472="Sin intervención",F472="Revisado y grabado"))</f>
        <v/>
      </c>
      <c r="P472" s="13">
        <f>AND(O472,ISNUMBER(A472),ISNUMBER(H472),N(H472)&gt;=N(A472))</f>
        <v/>
      </c>
      <c r="Q472" s="13">
        <f>AND(O472,J472="Sí")</f>
        <v/>
      </c>
      <c r="R472" s="13">
        <f>AND(S472,OR(E472="",AND(L472,F472="")))</f>
        <v/>
      </c>
      <c r="S472" s="13">
        <f>COUNTA(A472:K472)&gt;0</f>
        <v/>
      </c>
    </row>
    <row r="473">
      <c r="A473" s="11" t="n"/>
      <c r="B473" s="12" t="n"/>
      <c r="C473" s="12" t="n"/>
      <c r="D473" s="12" t="n"/>
      <c r="E473" s="12" t="n"/>
      <c r="F473" s="12" t="n"/>
      <c r="G473" s="12" t="n"/>
      <c r="H473" s="11" t="n"/>
      <c r="I473" s="12" t="n"/>
      <c r="J473" s="12" t="n"/>
      <c r="K473" s="12" t="n"/>
      <c r="L473" s="13">
        <f>OR(E473="Pedido",E473="Modificación",E473="Anulación")</f>
        <v/>
      </c>
      <c r="M473" s="13">
        <f>AND(L473,F473="Sin intervención")</f>
        <v/>
      </c>
      <c r="N473" s="13">
        <f>AND(L473,OR(F473="Revisado y grabado",F473="En espera",F473="No grabado"))</f>
        <v/>
      </c>
      <c r="O473" s="13">
        <f>AND(L473,OR(F473="Sin intervención",F473="Revisado y grabado"))</f>
        <v/>
      </c>
      <c r="P473" s="13">
        <f>AND(O473,ISNUMBER(A473),ISNUMBER(H473),N(H473)&gt;=N(A473))</f>
        <v/>
      </c>
      <c r="Q473" s="13">
        <f>AND(O473,J473="Sí")</f>
        <v/>
      </c>
      <c r="R473" s="13">
        <f>AND(S473,OR(E473="",AND(L473,F473="")))</f>
        <v/>
      </c>
      <c r="S473" s="13">
        <f>COUNTA(A473:K473)&gt;0</f>
        <v/>
      </c>
    </row>
    <row r="474">
      <c r="A474" s="11" t="n"/>
      <c r="B474" s="12" t="n"/>
      <c r="C474" s="12" t="n"/>
      <c r="D474" s="12" t="n"/>
      <c r="E474" s="12" t="n"/>
      <c r="F474" s="12" t="n"/>
      <c r="G474" s="12" t="n"/>
      <c r="H474" s="11" t="n"/>
      <c r="I474" s="12" t="n"/>
      <c r="J474" s="12" t="n"/>
      <c r="K474" s="12" t="n"/>
      <c r="L474" s="13">
        <f>OR(E474="Pedido",E474="Modificación",E474="Anulación")</f>
        <v/>
      </c>
      <c r="M474" s="13">
        <f>AND(L474,F474="Sin intervención")</f>
        <v/>
      </c>
      <c r="N474" s="13">
        <f>AND(L474,OR(F474="Revisado y grabado",F474="En espera",F474="No grabado"))</f>
        <v/>
      </c>
      <c r="O474" s="13">
        <f>AND(L474,OR(F474="Sin intervención",F474="Revisado y grabado"))</f>
        <v/>
      </c>
      <c r="P474" s="13">
        <f>AND(O474,ISNUMBER(A474),ISNUMBER(H474),N(H474)&gt;=N(A474))</f>
        <v/>
      </c>
      <c r="Q474" s="13">
        <f>AND(O474,J474="Sí")</f>
        <v/>
      </c>
      <c r="R474" s="13">
        <f>AND(S474,OR(E474="",AND(L474,F474="")))</f>
        <v/>
      </c>
      <c r="S474" s="13">
        <f>COUNTA(A474:K474)&gt;0</f>
        <v/>
      </c>
    </row>
    <row r="475">
      <c r="A475" s="11" t="n"/>
      <c r="B475" s="12" t="n"/>
      <c r="C475" s="12" t="n"/>
      <c r="D475" s="12" t="n"/>
      <c r="E475" s="12" t="n"/>
      <c r="F475" s="12" t="n"/>
      <c r="G475" s="12" t="n"/>
      <c r="H475" s="11" t="n"/>
      <c r="I475" s="12" t="n"/>
      <c r="J475" s="12" t="n"/>
      <c r="K475" s="12" t="n"/>
      <c r="L475" s="13">
        <f>OR(E475="Pedido",E475="Modificación",E475="Anulación")</f>
        <v/>
      </c>
      <c r="M475" s="13">
        <f>AND(L475,F475="Sin intervención")</f>
        <v/>
      </c>
      <c r="N475" s="13">
        <f>AND(L475,OR(F475="Revisado y grabado",F475="En espera",F475="No grabado"))</f>
        <v/>
      </c>
      <c r="O475" s="13">
        <f>AND(L475,OR(F475="Sin intervención",F475="Revisado y grabado"))</f>
        <v/>
      </c>
      <c r="P475" s="13">
        <f>AND(O475,ISNUMBER(A475),ISNUMBER(H475),N(H475)&gt;=N(A475))</f>
        <v/>
      </c>
      <c r="Q475" s="13">
        <f>AND(O475,J475="Sí")</f>
        <v/>
      </c>
      <c r="R475" s="13">
        <f>AND(S475,OR(E475="",AND(L475,F475="")))</f>
        <v/>
      </c>
      <c r="S475" s="13">
        <f>COUNTA(A475:K475)&gt;0</f>
        <v/>
      </c>
    </row>
    <row r="476">
      <c r="A476" s="11" t="n"/>
      <c r="B476" s="12" t="n"/>
      <c r="C476" s="12" t="n"/>
      <c r="D476" s="12" t="n"/>
      <c r="E476" s="12" t="n"/>
      <c r="F476" s="12" t="n"/>
      <c r="G476" s="12" t="n"/>
      <c r="H476" s="11" t="n"/>
      <c r="I476" s="12" t="n"/>
      <c r="J476" s="12" t="n"/>
      <c r="K476" s="12" t="n"/>
      <c r="L476" s="13">
        <f>OR(E476="Pedido",E476="Modificación",E476="Anulación")</f>
        <v/>
      </c>
      <c r="M476" s="13">
        <f>AND(L476,F476="Sin intervención")</f>
        <v/>
      </c>
      <c r="N476" s="13">
        <f>AND(L476,OR(F476="Revisado y grabado",F476="En espera",F476="No grabado"))</f>
        <v/>
      </c>
      <c r="O476" s="13">
        <f>AND(L476,OR(F476="Sin intervención",F476="Revisado y grabado"))</f>
        <v/>
      </c>
      <c r="P476" s="13">
        <f>AND(O476,ISNUMBER(A476),ISNUMBER(H476),N(H476)&gt;=N(A476))</f>
        <v/>
      </c>
      <c r="Q476" s="13">
        <f>AND(O476,J476="Sí")</f>
        <v/>
      </c>
      <c r="R476" s="13">
        <f>AND(S476,OR(E476="",AND(L476,F476="")))</f>
        <v/>
      </c>
      <c r="S476" s="13">
        <f>COUNTA(A476:K476)&gt;0</f>
        <v/>
      </c>
    </row>
    <row r="477">
      <c r="A477" s="11" t="n"/>
      <c r="B477" s="12" t="n"/>
      <c r="C477" s="12" t="n"/>
      <c r="D477" s="12" t="n"/>
      <c r="E477" s="12" t="n"/>
      <c r="F477" s="12" t="n"/>
      <c r="G477" s="12" t="n"/>
      <c r="H477" s="11" t="n"/>
      <c r="I477" s="12" t="n"/>
      <c r="J477" s="12" t="n"/>
      <c r="K477" s="12" t="n"/>
      <c r="L477" s="13">
        <f>OR(E477="Pedido",E477="Modificación",E477="Anulación")</f>
        <v/>
      </c>
      <c r="M477" s="13">
        <f>AND(L477,F477="Sin intervención")</f>
        <v/>
      </c>
      <c r="N477" s="13">
        <f>AND(L477,OR(F477="Revisado y grabado",F477="En espera",F477="No grabado"))</f>
        <v/>
      </c>
      <c r="O477" s="13">
        <f>AND(L477,OR(F477="Sin intervención",F477="Revisado y grabado"))</f>
        <v/>
      </c>
      <c r="P477" s="13">
        <f>AND(O477,ISNUMBER(A477),ISNUMBER(H477),N(H477)&gt;=N(A477))</f>
        <v/>
      </c>
      <c r="Q477" s="13">
        <f>AND(O477,J477="Sí")</f>
        <v/>
      </c>
      <c r="R477" s="13">
        <f>AND(S477,OR(E477="",AND(L477,F477="")))</f>
        <v/>
      </c>
      <c r="S477" s="13">
        <f>COUNTA(A477:K477)&gt;0</f>
        <v/>
      </c>
    </row>
    <row r="478">
      <c r="A478" s="11" t="n"/>
      <c r="B478" s="12" t="n"/>
      <c r="C478" s="12" t="n"/>
      <c r="D478" s="12" t="n"/>
      <c r="E478" s="12" t="n"/>
      <c r="F478" s="12" t="n"/>
      <c r="G478" s="12" t="n"/>
      <c r="H478" s="11" t="n"/>
      <c r="I478" s="12" t="n"/>
      <c r="J478" s="12" t="n"/>
      <c r="K478" s="12" t="n"/>
      <c r="L478" s="13">
        <f>OR(E478="Pedido",E478="Modificación",E478="Anulación")</f>
        <v/>
      </c>
      <c r="M478" s="13">
        <f>AND(L478,F478="Sin intervención")</f>
        <v/>
      </c>
      <c r="N478" s="13">
        <f>AND(L478,OR(F478="Revisado y grabado",F478="En espera",F478="No grabado"))</f>
        <v/>
      </c>
      <c r="O478" s="13">
        <f>AND(L478,OR(F478="Sin intervención",F478="Revisado y grabado"))</f>
        <v/>
      </c>
      <c r="P478" s="13">
        <f>AND(O478,ISNUMBER(A478),ISNUMBER(H478),N(H478)&gt;=N(A478))</f>
        <v/>
      </c>
      <c r="Q478" s="13">
        <f>AND(O478,J478="Sí")</f>
        <v/>
      </c>
      <c r="R478" s="13">
        <f>AND(S478,OR(E478="",AND(L478,F478="")))</f>
        <v/>
      </c>
      <c r="S478" s="13">
        <f>COUNTA(A478:K478)&gt;0</f>
        <v/>
      </c>
    </row>
    <row r="479">
      <c r="A479" s="11" t="n"/>
      <c r="B479" s="12" t="n"/>
      <c r="C479" s="12" t="n"/>
      <c r="D479" s="12" t="n"/>
      <c r="E479" s="12" t="n"/>
      <c r="F479" s="12" t="n"/>
      <c r="G479" s="12" t="n"/>
      <c r="H479" s="11" t="n"/>
      <c r="I479" s="12" t="n"/>
      <c r="J479" s="12" t="n"/>
      <c r="K479" s="12" t="n"/>
      <c r="L479" s="13">
        <f>OR(E479="Pedido",E479="Modificación",E479="Anulación")</f>
        <v/>
      </c>
      <c r="M479" s="13">
        <f>AND(L479,F479="Sin intervención")</f>
        <v/>
      </c>
      <c r="N479" s="13">
        <f>AND(L479,OR(F479="Revisado y grabado",F479="En espera",F479="No grabado"))</f>
        <v/>
      </c>
      <c r="O479" s="13">
        <f>AND(L479,OR(F479="Sin intervención",F479="Revisado y grabado"))</f>
        <v/>
      </c>
      <c r="P479" s="13">
        <f>AND(O479,ISNUMBER(A479),ISNUMBER(H479),N(H479)&gt;=N(A479))</f>
        <v/>
      </c>
      <c r="Q479" s="13">
        <f>AND(O479,J479="Sí")</f>
        <v/>
      </c>
      <c r="R479" s="13">
        <f>AND(S479,OR(E479="",AND(L479,F479="")))</f>
        <v/>
      </c>
      <c r="S479" s="13">
        <f>COUNTA(A479:K479)&gt;0</f>
        <v/>
      </c>
    </row>
    <row r="480">
      <c r="A480" s="11" t="n"/>
      <c r="B480" s="12" t="n"/>
      <c r="C480" s="12" t="n"/>
      <c r="D480" s="12" t="n"/>
      <c r="E480" s="12" t="n"/>
      <c r="F480" s="12" t="n"/>
      <c r="G480" s="12" t="n"/>
      <c r="H480" s="11" t="n"/>
      <c r="I480" s="12" t="n"/>
      <c r="J480" s="12" t="n"/>
      <c r="K480" s="12" t="n"/>
      <c r="L480" s="13">
        <f>OR(E480="Pedido",E480="Modificación",E480="Anulación")</f>
        <v/>
      </c>
      <c r="M480" s="13">
        <f>AND(L480,F480="Sin intervención")</f>
        <v/>
      </c>
      <c r="N480" s="13">
        <f>AND(L480,OR(F480="Revisado y grabado",F480="En espera",F480="No grabado"))</f>
        <v/>
      </c>
      <c r="O480" s="13">
        <f>AND(L480,OR(F480="Sin intervención",F480="Revisado y grabado"))</f>
        <v/>
      </c>
      <c r="P480" s="13">
        <f>AND(O480,ISNUMBER(A480),ISNUMBER(H480),N(H480)&gt;=N(A480))</f>
        <v/>
      </c>
      <c r="Q480" s="13">
        <f>AND(O480,J480="Sí")</f>
        <v/>
      </c>
      <c r="R480" s="13">
        <f>AND(S480,OR(E480="",AND(L480,F480="")))</f>
        <v/>
      </c>
      <c r="S480" s="13">
        <f>COUNTA(A480:K480)&gt;0</f>
        <v/>
      </c>
    </row>
    <row r="481">
      <c r="A481" s="11" t="n"/>
      <c r="B481" s="12" t="n"/>
      <c r="C481" s="12" t="n"/>
      <c r="D481" s="12" t="n"/>
      <c r="E481" s="12" t="n"/>
      <c r="F481" s="12" t="n"/>
      <c r="G481" s="12" t="n"/>
      <c r="H481" s="11" t="n"/>
      <c r="I481" s="12" t="n"/>
      <c r="J481" s="12" t="n"/>
      <c r="K481" s="12" t="n"/>
      <c r="L481" s="13">
        <f>OR(E481="Pedido",E481="Modificación",E481="Anulación")</f>
        <v/>
      </c>
      <c r="M481" s="13">
        <f>AND(L481,F481="Sin intervención")</f>
        <v/>
      </c>
      <c r="N481" s="13">
        <f>AND(L481,OR(F481="Revisado y grabado",F481="En espera",F481="No grabado"))</f>
        <v/>
      </c>
      <c r="O481" s="13">
        <f>AND(L481,OR(F481="Sin intervención",F481="Revisado y grabado"))</f>
        <v/>
      </c>
      <c r="P481" s="13">
        <f>AND(O481,ISNUMBER(A481),ISNUMBER(H481),N(H481)&gt;=N(A481))</f>
        <v/>
      </c>
      <c r="Q481" s="13">
        <f>AND(O481,J481="Sí")</f>
        <v/>
      </c>
      <c r="R481" s="13">
        <f>AND(S481,OR(E481="",AND(L481,F481="")))</f>
        <v/>
      </c>
      <c r="S481" s="13">
        <f>COUNTA(A481:K481)&gt;0</f>
        <v/>
      </c>
    </row>
    <row r="482">
      <c r="A482" s="11" t="n"/>
      <c r="B482" s="12" t="n"/>
      <c r="C482" s="12" t="n"/>
      <c r="D482" s="12" t="n"/>
      <c r="E482" s="12" t="n"/>
      <c r="F482" s="12" t="n"/>
      <c r="G482" s="12" t="n"/>
      <c r="H482" s="11" t="n"/>
      <c r="I482" s="12" t="n"/>
      <c r="J482" s="12" t="n"/>
      <c r="K482" s="12" t="n"/>
      <c r="L482" s="13">
        <f>OR(E482="Pedido",E482="Modificación",E482="Anulación")</f>
        <v/>
      </c>
      <c r="M482" s="13">
        <f>AND(L482,F482="Sin intervención")</f>
        <v/>
      </c>
      <c r="N482" s="13">
        <f>AND(L482,OR(F482="Revisado y grabado",F482="En espera",F482="No grabado"))</f>
        <v/>
      </c>
      <c r="O482" s="13">
        <f>AND(L482,OR(F482="Sin intervención",F482="Revisado y grabado"))</f>
        <v/>
      </c>
      <c r="P482" s="13">
        <f>AND(O482,ISNUMBER(A482),ISNUMBER(H482),N(H482)&gt;=N(A482))</f>
        <v/>
      </c>
      <c r="Q482" s="13">
        <f>AND(O482,J482="Sí")</f>
        <v/>
      </c>
      <c r="R482" s="13">
        <f>AND(S482,OR(E482="",AND(L482,F482="")))</f>
        <v/>
      </c>
      <c r="S482" s="13">
        <f>COUNTA(A482:K482)&gt;0</f>
        <v/>
      </c>
    </row>
    <row r="483">
      <c r="A483" s="11" t="n"/>
      <c r="B483" s="12" t="n"/>
      <c r="C483" s="12" t="n"/>
      <c r="D483" s="12" t="n"/>
      <c r="E483" s="12" t="n"/>
      <c r="F483" s="12" t="n"/>
      <c r="G483" s="12" t="n"/>
      <c r="H483" s="11" t="n"/>
      <c r="I483" s="12" t="n"/>
      <c r="J483" s="12" t="n"/>
      <c r="K483" s="12" t="n"/>
      <c r="L483" s="13">
        <f>OR(E483="Pedido",E483="Modificación",E483="Anulación")</f>
        <v/>
      </c>
      <c r="M483" s="13">
        <f>AND(L483,F483="Sin intervención")</f>
        <v/>
      </c>
      <c r="N483" s="13">
        <f>AND(L483,OR(F483="Revisado y grabado",F483="En espera",F483="No grabado"))</f>
        <v/>
      </c>
      <c r="O483" s="13">
        <f>AND(L483,OR(F483="Sin intervención",F483="Revisado y grabado"))</f>
        <v/>
      </c>
      <c r="P483" s="13">
        <f>AND(O483,ISNUMBER(A483),ISNUMBER(H483),N(H483)&gt;=N(A483))</f>
        <v/>
      </c>
      <c r="Q483" s="13">
        <f>AND(O483,J483="Sí")</f>
        <v/>
      </c>
      <c r="R483" s="13">
        <f>AND(S483,OR(E483="",AND(L483,F483="")))</f>
        <v/>
      </c>
      <c r="S483" s="13">
        <f>COUNTA(A483:K483)&gt;0</f>
        <v/>
      </c>
    </row>
    <row r="484">
      <c r="A484" s="11" t="n"/>
      <c r="B484" s="12" t="n"/>
      <c r="C484" s="12" t="n"/>
      <c r="D484" s="12" t="n"/>
      <c r="E484" s="12" t="n"/>
      <c r="F484" s="12" t="n"/>
      <c r="G484" s="12" t="n"/>
      <c r="H484" s="11" t="n"/>
      <c r="I484" s="12" t="n"/>
      <c r="J484" s="12" t="n"/>
      <c r="K484" s="12" t="n"/>
      <c r="L484" s="13">
        <f>OR(E484="Pedido",E484="Modificación",E484="Anulación")</f>
        <v/>
      </c>
      <c r="M484" s="13">
        <f>AND(L484,F484="Sin intervención")</f>
        <v/>
      </c>
      <c r="N484" s="13">
        <f>AND(L484,OR(F484="Revisado y grabado",F484="En espera",F484="No grabado"))</f>
        <v/>
      </c>
      <c r="O484" s="13">
        <f>AND(L484,OR(F484="Sin intervención",F484="Revisado y grabado"))</f>
        <v/>
      </c>
      <c r="P484" s="13">
        <f>AND(O484,ISNUMBER(A484),ISNUMBER(H484),N(H484)&gt;=N(A484))</f>
        <v/>
      </c>
      <c r="Q484" s="13">
        <f>AND(O484,J484="Sí")</f>
        <v/>
      </c>
      <c r="R484" s="13">
        <f>AND(S484,OR(E484="",AND(L484,F484="")))</f>
        <v/>
      </c>
      <c r="S484" s="13">
        <f>COUNTA(A484:K484)&gt;0</f>
        <v/>
      </c>
    </row>
    <row r="485">
      <c r="A485" s="11" t="n"/>
      <c r="B485" s="12" t="n"/>
      <c r="C485" s="12" t="n"/>
      <c r="D485" s="12" t="n"/>
      <c r="E485" s="12" t="n"/>
      <c r="F485" s="12" t="n"/>
      <c r="G485" s="12" t="n"/>
      <c r="H485" s="11" t="n"/>
      <c r="I485" s="12" t="n"/>
      <c r="J485" s="12" t="n"/>
      <c r="K485" s="12" t="n"/>
      <c r="L485" s="13">
        <f>OR(E485="Pedido",E485="Modificación",E485="Anulación")</f>
        <v/>
      </c>
      <c r="M485" s="13">
        <f>AND(L485,F485="Sin intervención")</f>
        <v/>
      </c>
      <c r="N485" s="13">
        <f>AND(L485,OR(F485="Revisado y grabado",F485="En espera",F485="No grabado"))</f>
        <v/>
      </c>
      <c r="O485" s="13">
        <f>AND(L485,OR(F485="Sin intervención",F485="Revisado y grabado"))</f>
        <v/>
      </c>
      <c r="P485" s="13">
        <f>AND(O485,ISNUMBER(A485),ISNUMBER(H485),N(H485)&gt;=N(A485))</f>
        <v/>
      </c>
      <c r="Q485" s="13">
        <f>AND(O485,J485="Sí")</f>
        <v/>
      </c>
      <c r="R485" s="13">
        <f>AND(S485,OR(E485="",AND(L485,F485="")))</f>
        <v/>
      </c>
      <c r="S485" s="13">
        <f>COUNTA(A485:K485)&gt;0</f>
        <v/>
      </c>
    </row>
    <row r="486">
      <c r="A486" s="11" t="n"/>
      <c r="B486" s="12" t="n"/>
      <c r="C486" s="12" t="n"/>
      <c r="D486" s="12" t="n"/>
      <c r="E486" s="12" t="n"/>
      <c r="F486" s="12" t="n"/>
      <c r="G486" s="12" t="n"/>
      <c r="H486" s="11" t="n"/>
      <c r="I486" s="12" t="n"/>
      <c r="J486" s="12" t="n"/>
      <c r="K486" s="12" t="n"/>
      <c r="L486" s="13">
        <f>OR(E486="Pedido",E486="Modificación",E486="Anulación")</f>
        <v/>
      </c>
      <c r="M486" s="13">
        <f>AND(L486,F486="Sin intervención")</f>
        <v/>
      </c>
      <c r="N486" s="13">
        <f>AND(L486,OR(F486="Revisado y grabado",F486="En espera",F486="No grabado"))</f>
        <v/>
      </c>
      <c r="O486" s="13">
        <f>AND(L486,OR(F486="Sin intervención",F486="Revisado y grabado"))</f>
        <v/>
      </c>
      <c r="P486" s="13">
        <f>AND(O486,ISNUMBER(A486),ISNUMBER(H486),N(H486)&gt;=N(A486))</f>
        <v/>
      </c>
      <c r="Q486" s="13">
        <f>AND(O486,J486="Sí")</f>
        <v/>
      </c>
      <c r="R486" s="13">
        <f>AND(S486,OR(E486="",AND(L486,F486="")))</f>
        <v/>
      </c>
      <c r="S486" s="13">
        <f>COUNTA(A486:K486)&gt;0</f>
        <v/>
      </c>
    </row>
    <row r="487">
      <c r="A487" s="11" t="n"/>
      <c r="B487" s="12" t="n"/>
      <c r="C487" s="12" t="n"/>
      <c r="D487" s="12" t="n"/>
      <c r="E487" s="12" t="n"/>
      <c r="F487" s="12" t="n"/>
      <c r="G487" s="12" t="n"/>
      <c r="H487" s="11" t="n"/>
      <c r="I487" s="12" t="n"/>
      <c r="J487" s="12" t="n"/>
      <c r="K487" s="12" t="n"/>
      <c r="L487" s="13">
        <f>OR(E487="Pedido",E487="Modificación",E487="Anulación")</f>
        <v/>
      </c>
      <c r="M487" s="13">
        <f>AND(L487,F487="Sin intervención")</f>
        <v/>
      </c>
      <c r="N487" s="13">
        <f>AND(L487,OR(F487="Revisado y grabado",F487="En espera",F487="No grabado"))</f>
        <v/>
      </c>
      <c r="O487" s="13">
        <f>AND(L487,OR(F487="Sin intervención",F487="Revisado y grabado"))</f>
        <v/>
      </c>
      <c r="P487" s="13">
        <f>AND(O487,ISNUMBER(A487),ISNUMBER(H487),N(H487)&gt;=N(A487))</f>
        <v/>
      </c>
      <c r="Q487" s="13">
        <f>AND(O487,J487="Sí")</f>
        <v/>
      </c>
      <c r="R487" s="13">
        <f>AND(S487,OR(E487="",AND(L487,F487="")))</f>
        <v/>
      </c>
      <c r="S487" s="13">
        <f>COUNTA(A487:K487)&gt;0</f>
        <v/>
      </c>
    </row>
    <row r="488">
      <c r="A488" s="11" t="n"/>
      <c r="B488" s="12" t="n"/>
      <c r="C488" s="12" t="n"/>
      <c r="D488" s="12" t="n"/>
      <c r="E488" s="12" t="n"/>
      <c r="F488" s="12" t="n"/>
      <c r="G488" s="12" t="n"/>
      <c r="H488" s="11" t="n"/>
      <c r="I488" s="12" t="n"/>
      <c r="J488" s="12" t="n"/>
      <c r="K488" s="12" t="n"/>
      <c r="L488" s="13">
        <f>OR(E488="Pedido",E488="Modificación",E488="Anulación")</f>
        <v/>
      </c>
      <c r="M488" s="13">
        <f>AND(L488,F488="Sin intervención")</f>
        <v/>
      </c>
      <c r="N488" s="13">
        <f>AND(L488,OR(F488="Revisado y grabado",F488="En espera",F488="No grabado"))</f>
        <v/>
      </c>
      <c r="O488" s="13">
        <f>AND(L488,OR(F488="Sin intervención",F488="Revisado y grabado"))</f>
        <v/>
      </c>
      <c r="P488" s="13">
        <f>AND(O488,ISNUMBER(A488),ISNUMBER(H488),N(H488)&gt;=N(A488))</f>
        <v/>
      </c>
      <c r="Q488" s="13">
        <f>AND(O488,J488="Sí")</f>
        <v/>
      </c>
      <c r="R488" s="13">
        <f>AND(S488,OR(E488="",AND(L488,F488="")))</f>
        <v/>
      </c>
      <c r="S488" s="13">
        <f>COUNTA(A488:K488)&gt;0</f>
        <v/>
      </c>
    </row>
    <row r="489">
      <c r="A489" s="11" t="n"/>
      <c r="B489" s="12" t="n"/>
      <c r="C489" s="12" t="n"/>
      <c r="D489" s="12" t="n"/>
      <c r="E489" s="12" t="n"/>
      <c r="F489" s="12" t="n"/>
      <c r="G489" s="12" t="n"/>
      <c r="H489" s="11" t="n"/>
      <c r="I489" s="12" t="n"/>
      <c r="J489" s="12" t="n"/>
      <c r="K489" s="12" t="n"/>
      <c r="L489" s="13">
        <f>OR(E489="Pedido",E489="Modificación",E489="Anulación")</f>
        <v/>
      </c>
      <c r="M489" s="13">
        <f>AND(L489,F489="Sin intervención")</f>
        <v/>
      </c>
      <c r="N489" s="13">
        <f>AND(L489,OR(F489="Revisado y grabado",F489="En espera",F489="No grabado"))</f>
        <v/>
      </c>
      <c r="O489" s="13">
        <f>AND(L489,OR(F489="Sin intervención",F489="Revisado y grabado"))</f>
        <v/>
      </c>
      <c r="P489" s="13">
        <f>AND(O489,ISNUMBER(A489),ISNUMBER(H489),N(H489)&gt;=N(A489))</f>
        <v/>
      </c>
      <c r="Q489" s="13">
        <f>AND(O489,J489="Sí")</f>
        <v/>
      </c>
      <c r="R489" s="13">
        <f>AND(S489,OR(E489="",AND(L489,F489="")))</f>
        <v/>
      </c>
      <c r="S489" s="13">
        <f>COUNTA(A489:K489)&gt;0</f>
        <v/>
      </c>
    </row>
    <row r="490">
      <c r="A490" s="11" t="n"/>
      <c r="B490" s="12" t="n"/>
      <c r="C490" s="12" t="n"/>
      <c r="D490" s="12" t="n"/>
      <c r="E490" s="12" t="n"/>
      <c r="F490" s="12" t="n"/>
      <c r="G490" s="12" t="n"/>
      <c r="H490" s="11" t="n"/>
      <c r="I490" s="12" t="n"/>
      <c r="J490" s="12" t="n"/>
      <c r="K490" s="12" t="n"/>
      <c r="L490" s="13">
        <f>OR(E490="Pedido",E490="Modificación",E490="Anulación")</f>
        <v/>
      </c>
      <c r="M490" s="13">
        <f>AND(L490,F490="Sin intervención")</f>
        <v/>
      </c>
      <c r="N490" s="13">
        <f>AND(L490,OR(F490="Revisado y grabado",F490="En espera",F490="No grabado"))</f>
        <v/>
      </c>
      <c r="O490" s="13">
        <f>AND(L490,OR(F490="Sin intervención",F490="Revisado y grabado"))</f>
        <v/>
      </c>
      <c r="P490" s="13">
        <f>AND(O490,ISNUMBER(A490),ISNUMBER(H490),N(H490)&gt;=N(A490))</f>
        <v/>
      </c>
      <c r="Q490" s="13">
        <f>AND(O490,J490="Sí")</f>
        <v/>
      </c>
      <c r="R490" s="13">
        <f>AND(S490,OR(E490="",AND(L490,F490="")))</f>
        <v/>
      </c>
      <c r="S490" s="13">
        <f>COUNTA(A490:K490)&gt;0</f>
        <v/>
      </c>
    </row>
    <row r="491">
      <c r="A491" s="11" t="n"/>
      <c r="B491" s="12" t="n"/>
      <c r="C491" s="12" t="n"/>
      <c r="D491" s="12" t="n"/>
      <c r="E491" s="12" t="n"/>
      <c r="F491" s="12" t="n"/>
      <c r="G491" s="12" t="n"/>
      <c r="H491" s="11" t="n"/>
      <c r="I491" s="12" t="n"/>
      <c r="J491" s="12" t="n"/>
      <c r="K491" s="12" t="n"/>
      <c r="L491" s="13">
        <f>OR(E491="Pedido",E491="Modificación",E491="Anulación")</f>
        <v/>
      </c>
      <c r="M491" s="13">
        <f>AND(L491,F491="Sin intervención")</f>
        <v/>
      </c>
      <c r="N491" s="13">
        <f>AND(L491,OR(F491="Revisado y grabado",F491="En espera",F491="No grabado"))</f>
        <v/>
      </c>
      <c r="O491" s="13">
        <f>AND(L491,OR(F491="Sin intervención",F491="Revisado y grabado"))</f>
        <v/>
      </c>
      <c r="P491" s="13">
        <f>AND(O491,ISNUMBER(A491),ISNUMBER(H491),N(H491)&gt;=N(A491))</f>
        <v/>
      </c>
      <c r="Q491" s="13">
        <f>AND(O491,J491="Sí")</f>
        <v/>
      </c>
      <c r="R491" s="13">
        <f>AND(S491,OR(E491="",AND(L491,F491="")))</f>
        <v/>
      </c>
      <c r="S491" s="13">
        <f>COUNTA(A491:K491)&gt;0</f>
        <v/>
      </c>
    </row>
    <row r="492">
      <c r="A492" s="11" t="n"/>
      <c r="B492" s="12" t="n"/>
      <c r="C492" s="12" t="n"/>
      <c r="D492" s="12" t="n"/>
      <c r="E492" s="12" t="n"/>
      <c r="F492" s="12" t="n"/>
      <c r="G492" s="12" t="n"/>
      <c r="H492" s="11" t="n"/>
      <c r="I492" s="12" t="n"/>
      <c r="J492" s="12" t="n"/>
      <c r="K492" s="12" t="n"/>
      <c r="L492" s="13">
        <f>OR(E492="Pedido",E492="Modificación",E492="Anulación")</f>
        <v/>
      </c>
      <c r="M492" s="13">
        <f>AND(L492,F492="Sin intervención")</f>
        <v/>
      </c>
      <c r="N492" s="13">
        <f>AND(L492,OR(F492="Revisado y grabado",F492="En espera",F492="No grabado"))</f>
        <v/>
      </c>
      <c r="O492" s="13">
        <f>AND(L492,OR(F492="Sin intervención",F492="Revisado y grabado"))</f>
        <v/>
      </c>
      <c r="P492" s="13">
        <f>AND(O492,ISNUMBER(A492),ISNUMBER(H492),N(H492)&gt;=N(A492))</f>
        <v/>
      </c>
      <c r="Q492" s="13">
        <f>AND(O492,J492="Sí")</f>
        <v/>
      </c>
      <c r="R492" s="13">
        <f>AND(S492,OR(E492="",AND(L492,F492="")))</f>
        <v/>
      </c>
      <c r="S492" s="13">
        <f>COUNTA(A492:K492)&gt;0</f>
        <v/>
      </c>
    </row>
    <row r="493">
      <c r="A493" s="11" t="n"/>
      <c r="B493" s="12" t="n"/>
      <c r="C493" s="12" t="n"/>
      <c r="D493" s="12" t="n"/>
      <c r="E493" s="12" t="n"/>
      <c r="F493" s="12" t="n"/>
      <c r="G493" s="12" t="n"/>
      <c r="H493" s="11" t="n"/>
      <c r="I493" s="12" t="n"/>
      <c r="J493" s="12" t="n"/>
      <c r="K493" s="12" t="n"/>
      <c r="L493" s="13">
        <f>OR(E493="Pedido",E493="Modificación",E493="Anulación")</f>
        <v/>
      </c>
      <c r="M493" s="13">
        <f>AND(L493,F493="Sin intervención")</f>
        <v/>
      </c>
      <c r="N493" s="13">
        <f>AND(L493,OR(F493="Revisado y grabado",F493="En espera",F493="No grabado"))</f>
        <v/>
      </c>
      <c r="O493" s="13">
        <f>AND(L493,OR(F493="Sin intervención",F493="Revisado y grabado"))</f>
        <v/>
      </c>
      <c r="P493" s="13">
        <f>AND(O493,ISNUMBER(A493),ISNUMBER(H493),N(H493)&gt;=N(A493))</f>
        <v/>
      </c>
      <c r="Q493" s="13">
        <f>AND(O493,J493="Sí")</f>
        <v/>
      </c>
      <c r="R493" s="13">
        <f>AND(S493,OR(E493="",AND(L493,F493="")))</f>
        <v/>
      </c>
      <c r="S493" s="13">
        <f>COUNTA(A493:K493)&gt;0</f>
        <v/>
      </c>
    </row>
    <row r="494">
      <c r="A494" s="11" t="n"/>
      <c r="B494" s="12" t="n"/>
      <c r="C494" s="12" t="n"/>
      <c r="D494" s="12" t="n"/>
      <c r="E494" s="12" t="n"/>
      <c r="F494" s="12" t="n"/>
      <c r="G494" s="12" t="n"/>
      <c r="H494" s="11" t="n"/>
      <c r="I494" s="12" t="n"/>
      <c r="J494" s="12" t="n"/>
      <c r="K494" s="12" t="n"/>
      <c r="L494" s="13">
        <f>OR(E494="Pedido",E494="Modificación",E494="Anulación")</f>
        <v/>
      </c>
      <c r="M494" s="13">
        <f>AND(L494,F494="Sin intervención")</f>
        <v/>
      </c>
      <c r="N494" s="13">
        <f>AND(L494,OR(F494="Revisado y grabado",F494="En espera",F494="No grabado"))</f>
        <v/>
      </c>
      <c r="O494" s="13">
        <f>AND(L494,OR(F494="Sin intervención",F494="Revisado y grabado"))</f>
        <v/>
      </c>
      <c r="P494" s="13">
        <f>AND(O494,ISNUMBER(A494),ISNUMBER(H494),N(H494)&gt;=N(A494))</f>
        <v/>
      </c>
      <c r="Q494" s="13">
        <f>AND(O494,J494="Sí")</f>
        <v/>
      </c>
      <c r="R494" s="13">
        <f>AND(S494,OR(E494="",AND(L494,F494="")))</f>
        <v/>
      </c>
      <c r="S494" s="13">
        <f>COUNTA(A494:K494)&gt;0</f>
        <v/>
      </c>
    </row>
    <row r="495">
      <c r="A495" s="11" t="n"/>
      <c r="B495" s="12" t="n"/>
      <c r="C495" s="12" t="n"/>
      <c r="D495" s="12" t="n"/>
      <c r="E495" s="12" t="n"/>
      <c r="F495" s="12" t="n"/>
      <c r="G495" s="12" t="n"/>
      <c r="H495" s="11" t="n"/>
      <c r="I495" s="12" t="n"/>
      <c r="J495" s="12" t="n"/>
      <c r="K495" s="12" t="n"/>
      <c r="L495" s="13">
        <f>OR(E495="Pedido",E495="Modificación",E495="Anulación")</f>
        <v/>
      </c>
      <c r="M495" s="13">
        <f>AND(L495,F495="Sin intervención")</f>
        <v/>
      </c>
      <c r="N495" s="13">
        <f>AND(L495,OR(F495="Revisado y grabado",F495="En espera",F495="No grabado"))</f>
        <v/>
      </c>
      <c r="O495" s="13">
        <f>AND(L495,OR(F495="Sin intervención",F495="Revisado y grabado"))</f>
        <v/>
      </c>
      <c r="P495" s="13">
        <f>AND(O495,ISNUMBER(A495),ISNUMBER(H495),N(H495)&gt;=N(A495))</f>
        <v/>
      </c>
      <c r="Q495" s="13">
        <f>AND(O495,J495="Sí")</f>
        <v/>
      </c>
      <c r="R495" s="13">
        <f>AND(S495,OR(E495="",AND(L495,F495="")))</f>
        <v/>
      </c>
      <c r="S495" s="13">
        <f>COUNTA(A495:K495)&gt;0</f>
        <v/>
      </c>
    </row>
    <row r="496">
      <c r="A496" s="11" t="n"/>
      <c r="B496" s="12" t="n"/>
      <c r="C496" s="12" t="n"/>
      <c r="D496" s="12" t="n"/>
      <c r="E496" s="12" t="n"/>
      <c r="F496" s="12" t="n"/>
      <c r="G496" s="12" t="n"/>
      <c r="H496" s="11" t="n"/>
      <c r="I496" s="12" t="n"/>
      <c r="J496" s="12" t="n"/>
      <c r="K496" s="12" t="n"/>
      <c r="L496" s="13">
        <f>OR(E496="Pedido",E496="Modificación",E496="Anulación")</f>
        <v/>
      </c>
      <c r="M496" s="13">
        <f>AND(L496,F496="Sin intervención")</f>
        <v/>
      </c>
      <c r="N496" s="13">
        <f>AND(L496,OR(F496="Revisado y grabado",F496="En espera",F496="No grabado"))</f>
        <v/>
      </c>
      <c r="O496" s="13">
        <f>AND(L496,OR(F496="Sin intervención",F496="Revisado y grabado"))</f>
        <v/>
      </c>
      <c r="P496" s="13">
        <f>AND(O496,ISNUMBER(A496),ISNUMBER(H496),N(H496)&gt;=N(A496))</f>
        <v/>
      </c>
      <c r="Q496" s="13">
        <f>AND(O496,J496="Sí")</f>
        <v/>
      </c>
      <c r="R496" s="13">
        <f>AND(S496,OR(E496="",AND(L496,F496="")))</f>
        <v/>
      </c>
      <c r="S496" s="13">
        <f>COUNTA(A496:K496)&gt;0</f>
        <v/>
      </c>
    </row>
    <row r="497">
      <c r="A497" s="11" t="n"/>
      <c r="B497" s="12" t="n"/>
      <c r="C497" s="12" t="n"/>
      <c r="D497" s="12" t="n"/>
      <c r="E497" s="12" t="n"/>
      <c r="F497" s="12" t="n"/>
      <c r="G497" s="12" t="n"/>
      <c r="H497" s="11" t="n"/>
      <c r="I497" s="12" t="n"/>
      <c r="J497" s="12" t="n"/>
      <c r="K497" s="12" t="n"/>
      <c r="L497" s="13">
        <f>OR(E497="Pedido",E497="Modificación",E497="Anulación")</f>
        <v/>
      </c>
      <c r="M497" s="13">
        <f>AND(L497,F497="Sin intervención")</f>
        <v/>
      </c>
      <c r="N497" s="13">
        <f>AND(L497,OR(F497="Revisado y grabado",F497="En espera",F497="No grabado"))</f>
        <v/>
      </c>
      <c r="O497" s="13">
        <f>AND(L497,OR(F497="Sin intervención",F497="Revisado y grabado"))</f>
        <v/>
      </c>
      <c r="P497" s="13">
        <f>AND(O497,ISNUMBER(A497),ISNUMBER(H497),N(H497)&gt;=N(A497))</f>
        <v/>
      </c>
      <c r="Q497" s="13">
        <f>AND(O497,J497="Sí")</f>
        <v/>
      </c>
      <c r="R497" s="13">
        <f>AND(S497,OR(E497="",AND(L497,F497="")))</f>
        <v/>
      </c>
      <c r="S497" s="13">
        <f>COUNTA(A497:K497)&gt;0</f>
        <v/>
      </c>
    </row>
    <row r="498">
      <c r="A498" s="11" t="n"/>
      <c r="B498" s="12" t="n"/>
      <c r="C498" s="12" t="n"/>
      <c r="D498" s="12" t="n"/>
      <c r="E498" s="12" t="n"/>
      <c r="F498" s="12" t="n"/>
      <c r="G498" s="12" t="n"/>
      <c r="H498" s="11" t="n"/>
      <c r="I498" s="12" t="n"/>
      <c r="J498" s="12" t="n"/>
      <c r="K498" s="12" t="n"/>
      <c r="L498" s="13">
        <f>OR(E498="Pedido",E498="Modificación",E498="Anulación")</f>
        <v/>
      </c>
      <c r="M498" s="13">
        <f>AND(L498,F498="Sin intervención")</f>
        <v/>
      </c>
      <c r="N498" s="13">
        <f>AND(L498,OR(F498="Revisado y grabado",F498="En espera",F498="No grabado"))</f>
        <v/>
      </c>
      <c r="O498" s="13">
        <f>AND(L498,OR(F498="Sin intervención",F498="Revisado y grabado"))</f>
        <v/>
      </c>
      <c r="P498" s="13">
        <f>AND(O498,ISNUMBER(A498),ISNUMBER(H498),N(H498)&gt;=N(A498))</f>
        <v/>
      </c>
      <c r="Q498" s="13">
        <f>AND(O498,J498="Sí")</f>
        <v/>
      </c>
      <c r="R498" s="13">
        <f>AND(S498,OR(E498="",AND(L498,F498="")))</f>
        <v/>
      </c>
      <c r="S498" s="13">
        <f>COUNTA(A498:K498)&gt;0</f>
        <v/>
      </c>
    </row>
    <row r="499">
      <c r="A499" s="11" t="n"/>
      <c r="B499" s="12" t="n"/>
      <c r="C499" s="12" t="n"/>
      <c r="D499" s="12" t="n"/>
      <c r="E499" s="12" t="n"/>
      <c r="F499" s="12" t="n"/>
      <c r="G499" s="12" t="n"/>
      <c r="H499" s="11" t="n"/>
      <c r="I499" s="12" t="n"/>
      <c r="J499" s="12" t="n"/>
      <c r="K499" s="12" t="n"/>
      <c r="L499" s="13">
        <f>OR(E499="Pedido",E499="Modificación",E499="Anulación")</f>
        <v/>
      </c>
      <c r="M499" s="13">
        <f>AND(L499,F499="Sin intervención")</f>
        <v/>
      </c>
      <c r="N499" s="13">
        <f>AND(L499,OR(F499="Revisado y grabado",F499="En espera",F499="No grabado"))</f>
        <v/>
      </c>
      <c r="O499" s="13">
        <f>AND(L499,OR(F499="Sin intervención",F499="Revisado y grabado"))</f>
        <v/>
      </c>
      <c r="P499" s="13">
        <f>AND(O499,ISNUMBER(A499),ISNUMBER(H499),N(H499)&gt;=N(A499))</f>
        <v/>
      </c>
      <c r="Q499" s="13">
        <f>AND(O499,J499="Sí")</f>
        <v/>
      </c>
      <c r="R499" s="13">
        <f>AND(S499,OR(E499="",AND(L499,F499="")))</f>
        <v/>
      </c>
      <c r="S499" s="13">
        <f>COUNTA(A499:K499)&gt;0</f>
        <v/>
      </c>
    </row>
    <row r="500">
      <c r="A500" s="11" t="n"/>
      <c r="B500" s="12" t="n"/>
      <c r="C500" s="12" t="n"/>
      <c r="D500" s="12" t="n"/>
      <c r="E500" s="12" t="n"/>
      <c r="F500" s="12" t="n"/>
      <c r="G500" s="12" t="n"/>
      <c r="H500" s="11" t="n"/>
      <c r="I500" s="12" t="n"/>
      <c r="J500" s="12" t="n"/>
      <c r="K500" s="12" t="n"/>
      <c r="L500" s="13">
        <f>OR(E500="Pedido",E500="Modificación",E500="Anulación")</f>
        <v/>
      </c>
      <c r="M500" s="13">
        <f>AND(L500,F500="Sin intervención")</f>
        <v/>
      </c>
      <c r="N500" s="13">
        <f>AND(L500,OR(F500="Revisado y grabado",F500="En espera",F500="No grabado"))</f>
        <v/>
      </c>
      <c r="O500" s="13">
        <f>AND(L500,OR(F500="Sin intervención",F500="Revisado y grabado"))</f>
        <v/>
      </c>
      <c r="P500" s="13">
        <f>AND(O500,ISNUMBER(A500),ISNUMBER(H500),N(H500)&gt;=N(A500))</f>
        <v/>
      </c>
      <c r="Q500" s="13">
        <f>AND(O500,J500="Sí")</f>
        <v/>
      </c>
      <c r="R500" s="13">
        <f>AND(S500,OR(E500="",AND(L500,F500="")))</f>
        <v/>
      </c>
      <c r="S500" s="13">
        <f>COUNTA(A500:K500)&gt;0</f>
        <v/>
      </c>
    </row>
    <row r="501">
      <c r="A501" s="11" t="n"/>
      <c r="B501" s="12" t="n"/>
      <c r="C501" s="12" t="n"/>
      <c r="D501" s="12" t="n"/>
      <c r="E501" s="12" t="n"/>
      <c r="F501" s="12" t="n"/>
      <c r="G501" s="12" t="n"/>
      <c r="H501" s="11" t="n"/>
      <c r="I501" s="12" t="n"/>
      <c r="J501" s="12" t="n"/>
      <c r="K501" s="12" t="n"/>
      <c r="L501" s="13">
        <f>OR(E501="Pedido",E501="Modificación",E501="Anulación")</f>
        <v/>
      </c>
      <c r="M501" s="13">
        <f>AND(L501,F501="Sin intervención")</f>
        <v/>
      </c>
      <c r="N501" s="13">
        <f>AND(L501,OR(F501="Revisado y grabado",F501="En espera",F501="No grabado"))</f>
        <v/>
      </c>
      <c r="O501" s="13">
        <f>AND(L501,OR(F501="Sin intervención",F501="Revisado y grabado"))</f>
        <v/>
      </c>
      <c r="P501" s="13">
        <f>AND(O501,ISNUMBER(A501),ISNUMBER(H501),N(H501)&gt;=N(A501))</f>
        <v/>
      </c>
      <c r="Q501" s="13">
        <f>AND(O501,J501="Sí")</f>
        <v/>
      </c>
      <c r="R501" s="13">
        <f>AND(S501,OR(E501="",AND(L501,F501="")))</f>
        <v/>
      </c>
      <c r="S501" s="13">
        <f>COUNTA(A501:K501)&gt;0</f>
        <v/>
      </c>
    </row>
    <row r="502">
      <c r="A502" s="11" t="n"/>
      <c r="B502" s="12" t="n"/>
      <c r="C502" s="12" t="n"/>
      <c r="D502" s="12" t="n"/>
      <c r="E502" s="12" t="n"/>
      <c r="F502" s="12" t="n"/>
      <c r="G502" s="12" t="n"/>
      <c r="H502" s="11" t="n"/>
      <c r="I502" s="12" t="n"/>
      <c r="J502" s="12" t="n"/>
      <c r="K502" s="12" t="n"/>
      <c r="L502" s="13">
        <f>OR(E502="Pedido",E502="Modificación",E502="Anulación")</f>
        <v/>
      </c>
      <c r="M502" s="13">
        <f>AND(L502,F502="Sin intervención")</f>
        <v/>
      </c>
      <c r="N502" s="13">
        <f>AND(L502,OR(F502="Revisado y grabado",F502="En espera",F502="No grabado"))</f>
        <v/>
      </c>
      <c r="O502" s="13">
        <f>AND(L502,OR(F502="Sin intervención",F502="Revisado y grabado"))</f>
        <v/>
      </c>
      <c r="P502" s="13">
        <f>AND(O502,ISNUMBER(A502),ISNUMBER(H502),N(H502)&gt;=N(A502))</f>
        <v/>
      </c>
      <c r="Q502" s="13">
        <f>AND(O502,J502="Sí")</f>
        <v/>
      </c>
      <c r="R502" s="13">
        <f>AND(S502,OR(E502="",AND(L502,F502="")))</f>
        <v/>
      </c>
      <c r="S502" s="13">
        <f>COUNTA(A502:K502)&gt;0</f>
        <v/>
      </c>
    </row>
    <row r="503">
      <c r="A503" s="11" t="n"/>
      <c r="B503" s="12" t="n"/>
      <c r="C503" s="12" t="n"/>
      <c r="D503" s="12" t="n"/>
      <c r="E503" s="12" t="n"/>
      <c r="F503" s="12" t="n"/>
      <c r="G503" s="12" t="n"/>
      <c r="H503" s="11" t="n"/>
      <c r="I503" s="12" t="n"/>
      <c r="J503" s="12" t="n"/>
      <c r="K503" s="12" t="n"/>
      <c r="L503" s="13">
        <f>OR(E503="Pedido",E503="Modificación",E503="Anulación")</f>
        <v/>
      </c>
      <c r="M503" s="13">
        <f>AND(L503,F503="Sin intervención")</f>
        <v/>
      </c>
      <c r="N503" s="13">
        <f>AND(L503,OR(F503="Revisado y grabado",F503="En espera",F503="No grabado"))</f>
        <v/>
      </c>
      <c r="O503" s="13">
        <f>AND(L503,OR(F503="Sin intervención",F503="Revisado y grabado"))</f>
        <v/>
      </c>
      <c r="P503" s="13">
        <f>AND(O503,ISNUMBER(A503),ISNUMBER(H503),N(H503)&gt;=N(A503))</f>
        <v/>
      </c>
      <c r="Q503" s="13">
        <f>AND(O503,J503="Sí")</f>
        <v/>
      </c>
      <c r="R503" s="13">
        <f>AND(S503,OR(E503="",AND(L503,F503="")))</f>
        <v/>
      </c>
      <c r="S503" s="13">
        <f>COUNTA(A503:K503)&gt;0</f>
        <v/>
      </c>
    </row>
    <row r="504">
      <c r="A504" s="11" t="n"/>
      <c r="B504" s="12" t="n"/>
      <c r="C504" s="12" t="n"/>
      <c r="D504" s="12" t="n"/>
      <c r="E504" s="12" t="n"/>
      <c r="F504" s="12" t="n"/>
      <c r="G504" s="12" t="n"/>
      <c r="H504" s="11" t="n"/>
      <c r="I504" s="12" t="n"/>
      <c r="J504" s="12" t="n"/>
      <c r="K504" s="12" t="n"/>
      <c r="L504" s="13">
        <f>OR(E504="Pedido",E504="Modificación",E504="Anulación")</f>
        <v/>
      </c>
      <c r="M504" s="13">
        <f>AND(L504,F504="Sin intervención")</f>
        <v/>
      </c>
      <c r="N504" s="13">
        <f>AND(L504,OR(F504="Revisado y grabado",F504="En espera",F504="No grabado"))</f>
        <v/>
      </c>
      <c r="O504" s="13">
        <f>AND(L504,OR(F504="Sin intervención",F504="Revisado y grabado"))</f>
        <v/>
      </c>
      <c r="P504" s="13">
        <f>AND(O504,ISNUMBER(A504),ISNUMBER(H504),N(H504)&gt;=N(A504))</f>
        <v/>
      </c>
      <c r="Q504" s="13">
        <f>AND(O504,J504="Sí")</f>
        <v/>
      </c>
      <c r="R504" s="13">
        <f>AND(S504,OR(E504="",AND(L504,F504="")))</f>
        <v/>
      </c>
      <c r="S504" s="13">
        <f>COUNTA(A504:K504)&gt;0</f>
        <v/>
      </c>
    </row>
    <row r="505">
      <c r="A505" s="11" t="n"/>
      <c r="B505" s="12" t="n"/>
      <c r="C505" s="12" t="n"/>
      <c r="D505" s="12" t="n"/>
      <c r="E505" s="12" t="n"/>
      <c r="F505" s="12" t="n"/>
      <c r="G505" s="12" t="n"/>
      <c r="H505" s="11" t="n"/>
      <c r="I505" s="12" t="n"/>
      <c r="J505" s="12" t="n"/>
      <c r="K505" s="12" t="n"/>
      <c r="L505" s="13">
        <f>OR(E505="Pedido",E505="Modificación",E505="Anulación")</f>
        <v/>
      </c>
      <c r="M505" s="13">
        <f>AND(L505,F505="Sin intervención")</f>
        <v/>
      </c>
      <c r="N505" s="13">
        <f>AND(L505,OR(F505="Revisado y grabado",F505="En espera",F505="No grabado"))</f>
        <v/>
      </c>
      <c r="O505" s="13">
        <f>AND(L505,OR(F505="Sin intervención",F505="Revisado y grabado"))</f>
        <v/>
      </c>
      <c r="P505" s="13">
        <f>AND(O505,ISNUMBER(A505),ISNUMBER(H505),N(H505)&gt;=N(A505))</f>
        <v/>
      </c>
      <c r="Q505" s="13">
        <f>AND(O505,J505="Sí")</f>
        <v/>
      </c>
      <c r="R505" s="13">
        <f>AND(S505,OR(E505="",AND(L505,F505="")))</f>
        <v/>
      </c>
      <c r="S505" s="13">
        <f>COUNTA(A505:K505)&gt;0</f>
        <v/>
      </c>
    </row>
    <row r="506">
      <c r="A506" s="11" t="n"/>
      <c r="B506" s="12" t="n"/>
      <c r="C506" s="12" t="n"/>
      <c r="D506" s="12" t="n"/>
      <c r="E506" s="12" t="n"/>
      <c r="F506" s="12" t="n"/>
      <c r="G506" s="12" t="n"/>
      <c r="H506" s="11" t="n"/>
      <c r="I506" s="12" t="n"/>
      <c r="J506" s="12" t="n"/>
      <c r="K506" s="12" t="n"/>
      <c r="L506" s="13">
        <f>OR(E506="Pedido",E506="Modificación",E506="Anulación")</f>
        <v/>
      </c>
      <c r="M506" s="13">
        <f>AND(L506,F506="Sin intervención")</f>
        <v/>
      </c>
      <c r="N506" s="13">
        <f>AND(L506,OR(F506="Revisado y grabado",F506="En espera",F506="No grabado"))</f>
        <v/>
      </c>
      <c r="O506" s="13">
        <f>AND(L506,OR(F506="Sin intervención",F506="Revisado y grabado"))</f>
        <v/>
      </c>
      <c r="P506" s="13">
        <f>AND(O506,ISNUMBER(A506),ISNUMBER(H506),N(H506)&gt;=N(A506))</f>
        <v/>
      </c>
      <c r="Q506" s="13">
        <f>AND(O506,J506="Sí")</f>
        <v/>
      </c>
      <c r="R506" s="13">
        <f>AND(S506,OR(E506="",AND(L506,F506="")))</f>
        <v/>
      </c>
      <c r="S506" s="13">
        <f>COUNTA(A506:K506)&gt;0</f>
        <v/>
      </c>
    </row>
    <row r="507">
      <c r="A507" s="11" t="n"/>
      <c r="B507" s="12" t="n"/>
      <c r="C507" s="12" t="n"/>
      <c r="D507" s="12" t="n"/>
      <c r="E507" s="12" t="n"/>
      <c r="F507" s="12" t="n"/>
      <c r="G507" s="12" t="n"/>
      <c r="H507" s="11" t="n"/>
      <c r="I507" s="12" t="n"/>
      <c r="J507" s="12" t="n"/>
      <c r="K507" s="12" t="n"/>
      <c r="L507" s="13">
        <f>OR(E507="Pedido",E507="Modificación",E507="Anulación")</f>
        <v/>
      </c>
      <c r="M507" s="13">
        <f>AND(L507,F507="Sin intervención")</f>
        <v/>
      </c>
      <c r="N507" s="13">
        <f>AND(L507,OR(F507="Revisado y grabado",F507="En espera",F507="No grabado"))</f>
        <v/>
      </c>
      <c r="O507" s="13">
        <f>AND(L507,OR(F507="Sin intervención",F507="Revisado y grabado"))</f>
        <v/>
      </c>
      <c r="P507" s="13">
        <f>AND(O507,ISNUMBER(A507),ISNUMBER(H507),N(H507)&gt;=N(A507))</f>
        <v/>
      </c>
      <c r="Q507" s="13">
        <f>AND(O507,J507="Sí")</f>
        <v/>
      </c>
      <c r="R507" s="13">
        <f>AND(S507,OR(E507="",AND(L507,F507="")))</f>
        <v/>
      </c>
      <c r="S507" s="13">
        <f>COUNTA(A507:K507)&gt;0</f>
        <v/>
      </c>
    </row>
    <row r="508">
      <c r="A508" s="11" t="n"/>
      <c r="B508" s="12" t="n"/>
      <c r="C508" s="12" t="n"/>
      <c r="D508" s="12" t="n"/>
      <c r="E508" s="12" t="n"/>
      <c r="F508" s="12" t="n"/>
      <c r="G508" s="12" t="n"/>
      <c r="H508" s="11" t="n"/>
      <c r="I508" s="12" t="n"/>
      <c r="J508" s="12" t="n"/>
      <c r="K508" s="12" t="n"/>
      <c r="L508" s="13">
        <f>OR(E508="Pedido",E508="Modificación",E508="Anulación")</f>
        <v/>
      </c>
      <c r="M508" s="13">
        <f>AND(L508,F508="Sin intervención")</f>
        <v/>
      </c>
      <c r="N508" s="13">
        <f>AND(L508,OR(F508="Revisado y grabado",F508="En espera",F508="No grabado"))</f>
        <v/>
      </c>
      <c r="O508" s="13">
        <f>AND(L508,OR(F508="Sin intervención",F508="Revisado y grabado"))</f>
        <v/>
      </c>
      <c r="P508" s="13">
        <f>AND(O508,ISNUMBER(A508),ISNUMBER(H508),N(H508)&gt;=N(A508))</f>
        <v/>
      </c>
      <c r="Q508" s="13">
        <f>AND(O508,J508="Sí")</f>
        <v/>
      </c>
      <c r="R508" s="13">
        <f>AND(S508,OR(E508="",AND(L508,F508="")))</f>
        <v/>
      </c>
      <c r="S508" s="13">
        <f>COUNTA(A508:K508)&gt;0</f>
        <v/>
      </c>
    </row>
    <row r="509">
      <c r="A509" s="11" t="n"/>
      <c r="B509" s="12" t="n"/>
      <c r="C509" s="12" t="n"/>
      <c r="D509" s="12" t="n"/>
      <c r="E509" s="12" t="n"/>
      <c r="F509" s="12" t="n"/>
      <c r="G509" s="12" t="n"/>
      <c r="H509" s="11" t="n"/>
      <c r="I509" s="12" t="n"/>
      <c r="J509" s="12" t="n"/>
      <c r="K509" s="12" t="n"/>
      <c r="L509" s="13">
        <f>OR(E509="Pedido",E509="Modificación",E509="Anulación")</f>
        <v/>
      </c>
      <c r="M509" s="13">
        <f>AND(L509,F509="Sin intervención")</f>
        <v/>
      </c>
      <c r="N509" s="13">
        <f>AND(L509,OR(F509="Revisado y grabado",F509="En espera",F509="No grabado"))</f>
        <v/>
      </c>
      <c r="O509" s="13">
        <f>AND(L509,OR(F509="Sin intervención",F509="Revisado y grabado"))</f>
        <v/>
      </c>
      <c r="P509" s="13">
        <f>AND(O509,ISNUMBER(A509),ISNUMBER(H509),N(H509)&gt;=N(A509))</f>
        <v/>
      </c>
      <c r="Q509" s="13">
        <f>AND(O509,J509="Sí")</f>
        <v/>
      </c>
      <c r="R509" s="13">
        <f>AND(S509,OR(E509="",AND(L509,F509="")))</f>
        <v/>
      </c>
      <c r="S509" s="13">
        <f>COUNTA(A509:K509)&gt;0</f>
        <v/>
      </c>
    </row>
    <row r="510">
      <c r="A510" s="11" t="n"/>
      <c r="B510" s="12" t="n"/>
      <c r="C510" s="12" t="n"/>
      <c r="D510" s="12" t="n"/>
      <c r="E510" s="12" t="n"/>
      <c r="F510" s="12" t="n"/>
      <c r="G510" s="12" t="n"/>
      <c r="H510" s="11" t="n"/>
      <c r="I510" s="12" t="n"/>
      <c r="J510" s="12" t="n"/>
      <c r="K510" s="12" t="n"/>
      <c r="L510" s="13">
        <f>OR(E510="Pedido",E510="Modificación",E510="Anulación")</f>
        <v/>
      </c>
      <c r="M510" s="13">
        <f>AND(L510,F510="Sin intervención")</f>
        <v/>
      </c>
      <c r="N510" s="13">
        <f>AND(L510,OR(F510="Revisado y grabado",F510="En espera",F510="No grabado"))</f>
        <v/>
      </c>
      <c r="O510" s="13">
        <f>AND(L510,OR(F510="Sin intervención",F510="Revisado y grabado"))</f>
        <v/>
      </c>
      <c r="P510" s="13">
        <f>AND(O510,ISNUMBER(A510),ISNUMBER(H510),N(H510)&gt;=N(A510))</f>
        <v/>
      </c>
      <c r="Q510" s="13">
        <f>AND(O510,J510="Sí")</f>
        <v/>
      </c>
      <c r="R510" s="13">
        <f>AND(S510,OR(E510="",AND(L510,F510="")))</f>
        <v/>
      </c>
      <c r="S510" s="13">
        <f>COUNTA(A510:K510)&gt;0</f>
        <v/>
      </c>
    </row>
    <row r="511">
      <c r="A511" s="11" t="n"/>
      <c r="B511" s="12" t="n"/>
      <c r="C511" s="12" t="n"/>
      <c r="D511" s="12" t="n"/>
      <c r="E511" s="12" t="n"/>
      <c r="F511" s="12" t="n"/>
      <c r="G511" s="12" t="n"/>
      <c r="H511" s="11" t="n"/>
      <c r="I511" s="12" t="n"/>
      <c r="J511" s="12" t="n"/>
      <c r="K511" s="12" t="n"/>
      <c r="L511" s="13">
        <f>OR(E511="Pedido",E511="Modificación",E511="Anulación")</f>
        <v/>
      </c>
      <c r="M511" s="13">
        <f>AND(L511,F511="Sin intervención")</f>
        <v/>
      </c>
      <c r="N511" s="13">
        <f>AND(L511,OR(F511="Revisado y grabado",F511="En espera",F511="No grabado"))</f>
        <v/>
      </c>
      <c r="O511" s="13">
        <f>AND(L511,OR(F511="Sin intervención",F511="Revisado y grabado"))</f>
        <v/>
      </c>
      <c r="P511" s="13">
        <f>AND(O511,ISNUMBER(A511),ISNUMBER(H511),N(H511)&gt;=N(A511))</f>
        <v/>
      </c>
      <c r="Q511" s="13">
        <f>AND(O511,J511="Sí")</f>
        <v/>
      </c>
      <c r="R511" s="13">
        <f>AND(S511,OR(E511="",AND(L511,F511="")))</f>
        <v/>
      </c>
      <c r="S511" s="13">
        <f>COUNTA(A511:K511)&gt;0</f>
        <v/>
      </c>
    </row>
    <row r="512">
      <c r="A512" s="11" t="n"/>
      <c r="B512" s="12" t="n"/>
      <c r="C512" s="12" t="n"/>
      <c r="D512" s="12" t="n"/>
      <c r="E512" s="12" t="n"/>
      <c r="F512" s="12" t="n"/>
      <c r="G512" s="12" t="n"/>
      <c r="H512" s="11" t="n"/>
      <c r="I512" s="12" t="n"/>
      <c r="J512" s="12" t="n"/>
      <c r="K512" s="12" t="n"/>
      <c r="L512" s="13">
        <f>OR(E512="Pedido",E512="Modificación",E512="Anulación")</f>
        <v/>
      </c>
      <c r="M512" s="13">
        <f>AND(L512,F512="Sin intervención")</f>
        <v/>
      </c>
      <c r="N512" s="13">
        <f>AND(L512,OR(F512="Revisado y grabado",F512="En espera",F512="No grabado"))</f>
        <v/>
      </c>
      <c r="O512" s="13">
        <f>AND(L512,OR(F512="Sin intervención",F512="Revisado y grabado"))</f>
        <v/>
      </c>
      <c r="P512" s="13">
        <f>AND(O512,ISNUMBER(A512),ISNUMBER(H512),N(H512)&gt;=N(A512))</f>
        <v/>
      </c>
      <c r="Q512" s="13">
        <f>AND(O512,J512="Sí")</f>
        <v/>
      </c>
      <c r="R512" s="13">
        <f>AND(S512,OR(E512="",AND(L512,F512="")))</f>
        <v/>
      </c>
      <c r="S512" s="13">
        <f>COUNTA(A512:K512)&gt;0</f>
        <v/>
      </c>
    </row>
    <row r="513">
      <c r="A513" s="11" t="n"/>
      <c r="B513" s="12" t="n"/>
      <c r="C513" s="12" t="n"/>
      <c r="D513" s="12" t="n"/>
      <c r="E513" s="12" t="n"/>
      <c r="F513" s="12" t="n"/>
      <c r="G513" s="12" t="n"/>
      <c r="H513" s="11" t="n"/>
      <c r="I513" s="12" t="n"/>
      <c r="J513" s="12" t="n"/>
      <c r="K513" s="12" t="n"/>
      <c r="L513" s="13">
        <f>OR(E513="Pedido",E513="Modificación",E513="Anulación")</f>
        <v/>
      </c>
      <c r="M513" s="13">
        <f>AND(L513,F513="Sin intervención")</f>
        <v/>
      </c>
      <c r="N513" s="13">
        <f>AND(L513,OR(F513="Revisado y grabado",F513="En espera",F513="No grabado"))</f>
        <v/>
      </c>
      <c r="O513" s="13">
        <f>AND(L513,OR(F513="Sin intervención",F513="Revisado y grabado"))</f>
        <v/>
      </c>
      <c r="P513" s="13">
        <f>AND(O513,ISNUMBER(A513),ISNUMBER(H513),N(H513)&gt;=N(A513))</f>
        <v/>
      </c>
      <c r="Q513" s="13">
        <f>AND(O513,J513="Sí")</f>
        <v/>
      </c>
      <c r="R513" s="13">
        <f>AND(S513,OR(E513="",AND(L513,F513="")))</f>
        <v/>
      </c>
      <c r="S513" s="13">
        <f>COUNTA(A513:K513)&gt;0</f>
        <v/>
      </c>
    </row>
    <row r="514">
      <c r="A514" s="11" t="n"/>
      <c r="B514" s="12" t="n"/>
      <c r="C514" s="12" t="n"/>
      <c r="D514" s="12" t="n"/>
      <c r="E514" s="12" t="n"/>
      <c r="F514" s="12" t="n"/>
      <c r="G514" s="12" t="n"/>
      <c r="H514" s="11" t="n"/>
      <c r="I514" s="12" t="n"/>
      <c r="J514" s="12" t="n"/>
      <c r="K514" s="12" t="n"/>
      <c r="L514" s="13">
        <f>OR(E514="Pedido",E514="Modificación",E514="Anulación")</f>
        <v/>
      </c>
      <c r="M514" s="13">
        <f>AND(L514,F514="Sin intervención")</f>
        <v/>
      </c>
      <c r="N514" s="13">
        <f>AND(L514,OR(F514="Revisado y grabado",F514="En espera",F514="No grabado"))</f>
        <v/>
      </c>
      <c r="O514" s="13">
        <f>AND(L514,OR(F514="Sin intervención",F514="Revisado y grabado"))</f>
        <v/>
      </c>
      <c r="P514" s="13">
        <f>AND(O514,ISNUMBER(A514),ISNUMBER(H514),N(H514)&gt;=N(A514))</f>
        <v/>
      </c>
      <c r="Q514" s="13">
        <f>AND(O514,J514="Sí")</f>
        <v/>
      </c>
      <c r="R514" s="13">
        <f>AND(S514,OR(E514="",AND(L514,F514="")))</f>
        <v/>
      </c>
      <c r="S514" s="13">
        <f>COUNTA(A514:K514)&gt;0</f>
        <v/>
      </c>
    </row>
    <row r="515">
      <c r="A515" s="11" t="n"/>
      <c r="B515" s="12" t="n"/>
      <c r="C515" s="12" t="n"/>
      <c r="D515" s="12" t="n"/>
      <c r="E515" s="12" t="n"/>
      <c r="F515" s="12" t="n"/>
      <c r="G515" s="12" t="n"/>
      <c r="H515" s="11" t="n"/>
      <c r="I515" s="12" t="n"/>
      <c r="J515" s="12" t="n"/>
      <c r="K515" s="12" t="n"/>
      <c r="L515" s="13">
        <f>OR(E515="Pedido",E515="Modificación",E515="Anulación")</f>
        <v/>
      </c>
      <c r="M515" s="13">
        <f>AND(L515,F515="Sin intervención")</f>
        <v/>
      </c>
      <c r="N515" s="13">
        <f>AND(L515,OR(F515="Revisado y grabado",F515="En espera",F515="No grabado"))</f>
        <v/>
      </c>
      <c r="O515" s="13">
        <f>AND(L515,OR(F515="Sin intervención",F515="Revisado y grabado"))</f>
        <v/>
      </c>
      <c r="P515" s="13">
        <f>AND(O515,ISNUMBER(A515),ISNUMBER(H515),N(H515)&gt;=N(A515))</f>
        <v/>
      </c>
      <c r="Q515" s="13">
        <f>AND(O515,J515="Sí")</f>
        <v/>
      </c>
      <c r="R515" s="13">
        <f>AND(S515,OR(E515="",AND(L515,F515="")))</f>
        <v/>
      </c>
      <c r="S515" s="13">
        <f>COUNTA(A515:K515)&gt;0</f>
        <v/>
      </c>
    </row>
    <row r="516">
      <c r="A516" s="11" t="n"/>
      <c r="B516" s="12" t="n"/>
      <c r="C516" s="12" t="n"/>
      <c r="D516" s="12" t="n"/>
      <c r="E516" s="12" t="n"/>
      <c r="F516" s="12" t="n"/>
      <c r="G516" s="12" t="n"/>
      <c r="H516" s="11" t="n"/>
      <c r="I516" s="12" t="n"/>
      <c r="J516" s="12" t="n"/>
      <c r="K516" s="12" t="n"/>
      <c r="L516" s="13">
        <f>OR(E516="Pedido",E516="Modificación",E516="Anulación")</f>
        <v/>
      </c>
      <c r="M516" s="13">
        <f>AND(L516,F516="Sin intervención")</f>
        <v/>
      </c>
      <c r="N516" s="13">
        <f>AND(L516,OR(F516="Revisado y grabado",F516="En espera",F516="No grabado"))</f>
        <v/>
      </c>
      <c r="O516" s="13">
        <f>AND(L516,OR(F516="Sin intervención",F516="Revisado y grabado"))</f>
        <v/>
      </c>
      <c r="P516" s="13">
        <f>AND(O516,ISNUMBER(A516),ISNUMBER(H516),N(H516)&gt;=N(A516))</f>
        <v/>
      </c>
      <c r="Q516" s="13">
        <f>AND(O516,J516="Sí")</f>
        <v/>
      </c>
      <c r="R516" s="13">
        <f>AND(S516,OR(E516="",AND(L516,F516="")))</f>
        <v/>
      </c>
      <c r="S516" s="13">
        <f>COUNTA(A516:K516)&gt;0</f>
        <v/>
      </c>
    </row>
    <row r="517">
      <c r="A517" s="11" t="n"/>
      <c r="B517" s="12" t="n"/>
      <c r="C517" s="12" t="n"/>
      <c r="D517" s="12" t="n"/>
      <c r="E517" s="12" t="n"/>
      <c r="F517" s="12" t="n"/>
      <c r="G517" s="12" t="n"/>
      <c r="H517" s="11" t="n"/>
      <c r="I517" s="12" t="n"/>
      <c r="J517" s="12" t="n"/>
      <c r="K517" s="12" t="n"/>
      <c r="L517" s="13">
        <f>OR(E517="Pedido",E517="Modificación",E517="Anulación")</f>
        <v/>
      </c>
      <c r="M517" s="13">
        <f>AND(L517,F517="Sin intervención")</f>
        <v/>
      </c>
      <c r="N517" s="13">
        <f>AND(L517,OR(F517="Revisado y grabado",F517="En espera",F517="No grabado"))</f>
        <v/>
      </c>
      <c r="O517" s="13">
        <f>AND(L517,OR(F517="Sin intervención",F517="Revisado y grabado"))</f>
        <v/>
      </c>
      <c r="P517" s="13">
        <f>AND(O517,ISNUMBER(A517),ISNUMBER(H517),N(H517)&gt;=N(A517))</f>
        <v/>
      </c>
      <c r="Q517" s="13">
        <f>AND(O517,J517="Sí")</f>
        <v/>
      </c>
      <c r="R517" s="13">
        <f>AND(S517,OR(E517="",AND(L517,F517="")))</f>
        <v/>
      </c>
      <c r="S517" s="13">
        <f>COUNTA(A517:K517)&gt;0</f>
        <v/>
      </c>
    </row>
    <row r="518">
      <c r="A518" s="11" t="n"/>
      <c r="B518" s="12" t="n"/>
      <c r="C518" s="12" t="n"/>
      <c r="D518" s="12" t="n"/>
      <c r="E518" s="12" t="n"/>
      <c r="F518" s="12" t="n"/>
      <c r="G518" s="12" t="n"/>
      <c r="H518" s="11" t="n"/>
      <c r="I518" s="12" t="n"/>
      <c r="J518" s="12" t="n"/>
      <c r="K518" s="12" t="n"/>
      <c r="L518" s="13">
        <f>OR(E518="Pedido",E518="Modificación",E518="Anulación")</f>
        <v/>
      </c>
      <c r="M518" s="13">
        <f>AND(L518,F518="Sin intervención")</f>
        <v/>
      </c>
      <c r="N518" s="13">
        <f>AND(L518,OR(F518="Revisado y grabado",F518="En espera",F518="No grabado"))</f>
        <v/>
      </c>
      <c r="O518" s="13">
        <f>AND(L518,OR(F518="Sin intervención",F518="Revisado y grabado"))</f>
        <v/>
      </c>
      <c r="P518" s="13">
        <f>AND(O518,ISNUMBER(A518),ISNUMBER(H518),N(H518)&gt;=N(A518))</f>
        <v/>
      </c>
      <c r="Q518" s="13">
        <f>AND(O518,J518="Sí")</f>
        <v/>
      </c>
      <c r="R518" s="13">
        <f>AND(S518,OR(E518="",AND(L518,F518="")))</f>
        <v/>
      </c>
      <c r="S518" s="13">
        <f>COUNTA(A518:K518)&gt;0</f>
        <v/>
      </c>
    </row>
    <row r="519">
      <c r="A519" s="11" t="n"/>
      <c r="B519" s="12" t="n"/>
      <c r="C519" s="12" t="n"/>
      <c r="D519" s="12" t="n"/>
      <c r="E519" s="12" t="n"/>
      <c r="F519" s="12" t="n"/>
      <c r="G519" s="12" t="n"/>
      <c r="H519" s="11" t="n"/>
      <c r="I519" s="12" t="n"/>
      <c r="J519" s="12" t="n"/>
      <c r="K519" s="12" t="n"/>
      <c r="L519" s="13">
        <f>OR(E519="Pedido",E519="Modificación",E519="Anulación")</f>
        <v/>
      </c>
      <c r="M519" s="13">
        <f>AND(L519,F519="Sin intervención")</f>
        <v/>
      </c>
      <c r="N519" s="13">
        <f>AND(L519,OR(F519="Revisado y grabado",F519="En espera",F519="No grabado"))</f>
        <v/>
      </c>
      <c r="O519" s="13">
        <f>AND(L519,OR(F519="Sin intervención",F519="Revisado y grabado"))</f>
        <v/>
      </c>
      <c r="P519" s="13">
        <f>AND(O519,ISNUMBER(A519),ISNUMBER(H519),N(H519)&gt;=N(A519))</f>
        <v/>
      </c>
      <c r="Q519" s="13">
        <f>AND(O519,J519="Sí")</f>
        <v/>
      </c>
      <c r="R519" s="13">
        <f>AND(S519,OR(E519="",AND(L519,F519="")))</f>
        <v/>
      </c>
      <c r="S519" s="13">
        <f>COUNTA(A519:K519)&gt;0</f>
        <v/>
      </c>
    </row>
    <row r="520">
      <c r="A520" s="11" t="n"/>
      <c r="B520" s="12" t="n"/>
      <c r="C520" s="12" t="n"/>
      <c r="D520" s="12" t="n"/>
      <c r="E520" s="12" t="n"/>
      <c r="F520" s="12" t="n"/>
      <c r="G520" s="12" t="n"/>
      <c r="H520" s="11" t="n"/>
      <c r="I520" s="12" t="n"/>
      <c r="J520" s="12" t="n"/>
      <c r="K520" s="12" t="n"/>
      <c r="L520" s="13">
        <f>OR(E520="Pedido",E520="Modificación",E520="Anulación")</f>
        <v/>
      </c>
      <c r="M520" s="13">
        <f>AND(L520,F520="Sin intervención")</f>
        <v/>
      </c>
      <c r="N520" s="13">
        <f>AND(L520,OR(F520="Revisado y grabado",F520="En espera",F520="No grabado"))</f>
        <v/>
      </c>
      <c r="O520" s="13">
        <f>AND(L520,OR(F520="Sin intervención",F520="Revisado y grabado"))</f>
        <v/>
      </c>
      <c r="P520" s="13">
        <f>AND(O520,ISNUMBER(A520),ISNUMBER(H520),N(H520)&gt;=N(A520))</f>
        <v/>
      </c>
      <c r="Q520" s="13">
        <f>AND(O520,J520="Sí")</f>
        <v/>
      </c>
      <c r="R520" s="13">
        <f>AND(S520,OR(E520="",AND(L520,F520="")))</f>
        <v/>
      </c>
      <c r="S520" s="13">
        <f>COUNTA(A520:K520)&gt;0</f>
        <v/>
      </c>
    </row>
    <row r="521">
      <c r="A521" s="11" t="n"/>
      <c r="B521" s="12" t="n"/>
      <c r="C521" s="12" t="n"/>
      <c r="D521" s="12" t="n"/>
      <c r="E521" s="12" t="n"/>
      <c r="F521" s="12" t="n"/>
      <c r="G521" s="12" t="n"/>
      <c r="H521" s="11" t="n"/>
      <c r="I521" s="12" t="n"/>
      <c r="J521" s="12" t="n"/>
      <c r="K521" s="12" t="n"/>
      <c r="L521" s="13">
        <f>OR(E521="Pedido",E521="Modificación",E521="Anulación")</f>
        <v/>
      </c>
      <c r="M521" s="13">
        <f>AND(L521,F521="Sin intervención")</f>
        <v/>
      </c>
      <c r="N521" s="13">
        <f>AND(L521,OR(F521="Revisado y grabado",F521="En espera",F521="No grabado"))</f>
        <v/>
      </c>
      <c r="O521" s="13">
        <f>AND(L521,OR(F521="Sin intervención",F521="Revisado y grabado"))</f>
        <v/>
      </c>
      <c r="P521" s="13">
        <f>AND(O521,ISNUMBER(A521),ISNUMBER(H521),N(H521)&gt;=N(A521))</f>
        <v/>
      </c>
      <c r="Q521" s="13">
        <f>AND(O521,J521="Sí")</f>
        <v/>
      </c>
      <c r="R521" s="13">
        <f>AND(S521,OR(E521="",AND(L521,F521="")))</f>
        <v/>
      </c>
      <c r="S521" s="13">
        <f>COUNTA(A521:K521)&gt;0</f>
        <v/>
      </c>
    </row>
    <row r="522">
      <c r="A522" s="11" t="n"/>
      <c r="B522" s="12" t="n"/>
      <c r="C522" s="12" t="n"/>
      <c r="D522" s="12" t="n"/>
      <c r="E522" s="12" t="n"/>
      <c r="F522" s="12" t="n"/>
      <c r="G522" s="12" t="n"/>
      <c r="H522" s="11" t="n"/>
      <c r="I522" s="12" t="n"/>
      <c r="J522" s="12" t="n"/>
      <c r="K522" s="12" t="n"/>
      <c r="L522" s="13">
        <f>OR(E522="Pedido",E522="Modificación",E522="Anulación")</f>
        <v/>
      </c>
      <c r="M522" s="13">
        <f>AND(L522,F522="Sin intervención")</f>
        <v/>
      </c>
      <c r="N522" s="13">
        <f>AND(L522,OR(F522="Revisado y grabado",F522="En espera",F522="No grabado"))</f>
        <v/>
      </c>
      <c r="O522" s="13">
        <f>AND(L522,OR(F522="Sin intervención",F522="Revisado y grabado"))</f>
        <v/>
      </c>
      <c r="P522" s="13">
        <f>AND(O522,ISNUMBER(A522),ISNUMBER(H522),N(H522)&gt;=N(A522))</f>
        <v/>
      </c>
      <c r="Q522" s="13">
        <f>AND(O522,J522="Sí")</f>
        <v/>
      </c>
      <c r="R522" s="13">
        <f>AND(S522,OR(E522="",AND(L522,F522="")))</f>
        <v/>
      </c>
      <c r="S522" s="13">
        <f>COUNTA(A522:K522)&gt;0</f>
        <v/>
      </c>
    </row>
    <row r="523">
      <c r="A523" s="11" t="n"/>
      <c r="B523" s="12" t="n"/>
      <c r="C523" s="12" t="n"/>
      <c r="D523" s="12" t="n"/>
      <c r="E523" s="12" t="n"/>
      <c r="F523" s="12" t="n"/>
      <c r="G523" s="12" t="n"/>
      <c r="H523" s="11" t="n"/>
      <c r="I523" s="12" t="n"/>
      <c r="J523" s="12" t="n"/>
      <c r="K523" s="12" t="n"/>
      <c r="L523" s="13">
        <f>OR(E523="Pedido",E523="Modificación",E523="Anulación")</f>
        <v/>
      </c>
      <c r="M523" s="13">
        <f>AND(L523,F523="Sin intervención")</f>
        <v/>
      </c>
      <c r="N523" s="13">
        <f>AND(L523,OR(F523="Revisado y grabado",F523="En espera",F523="No grabado"))</f>
        <v/>
      </c>
      <c r="O523" s="13">
        <f>AND(L523,OR(F523="Sin intervención",F523="Revisado y grabado"))</f>
        <v/>
      </c>
      <c r="P523" s="13">
        <f>AND(O523,ISNUMBER(A523),ISNUMBER(H523),N(H523)&gt;=N(A523))</f>
        <v/>
      </c>
      <c r="Q523" s="13">
        <f>AND(O523,J523="Sí")</f>
        <v/>
      </c>
      <c r="R523" s="13">
        <f>AND(S523,OR(E523="",AND(L523,F523="")))</f>
        <v/>
      </c>
      <c r="S523" s="13">
        <f>COUNTA(A523:K523)&gt;0</f>
        <v/>
      </c>
    </row>
    <row r="524">
      <c r="A524" s="11" t="n"/>
      <c r="B524" s="12" t="n"/>
      <c r="C524" s="12" t="n"/>
      <c r="D524" s="12" t="n"/>
      <c r="E524" s="12" t="n"/>
      <c r="F524" s="12" t="n"/>
      <c r="G524" s="12" t="n"/>
      <c r="H524" s="11" t="n"/>
      <c r="I524" s="12" t="n"/>
      <c r="J524" s="12" t="n"/>
      <c r="K524" s="12" t="n"/>
      <c r="L524" s="13">
        <f>OR(E524="Pedido",E524="Modificación",E524="Anulación")</f>
        <v/>
      </c>
      <c r="M524" s="13">
        <f>AND(L524,F524="Sin intervención")</f>
        <v/>
      </c>
      <c r="N524" s="13">
        <f>AND(L524,OR(F524="Revisado y grabado",F524="En espera",F524="No grabado"))</f>
        <v/>
      </c>
      <c r="O524" s="13">
        <f>AND(L524,OR(F524="Sin intervención",F524="Revisado y grabado"))</f>
        <v/>
      </c>
      <c r="P524" s="13">
        <f>AND(O524,ISNUMBER(A524),ISNUMBER(H524),N(H524)&gt;=N(A524))</f>
        <v/>
      </c>
      <c r="Q524" s="13">
        <f>AND(O524,J524="Sí")</f>
        <v/>
      </c>
      <c r="R524" s="13">
        <f>AND(S524,OR(E524="",AND(L524,F524="")))</f>
        <v/>
      </c>
      <c r="S524" s="13">
        <f>COUNTA(A524:K524)&gt;0</f>
        <v/>
      </c>
    </row>
    <row r="525">
      <c r="A525" s="11" t="n"/>
      <c r="B525" s="12" t="n"/>
      <c r="C525" s="12" t="n"/>
      <c r="D525" s="12" t="n"/>
      <c r="E525" s="12" t="n"/>
      <c r="F525" s="12" t="n"/>
      <c r="G525" s="12" t="n"/>
      <c r="H525" s="11" t="n"/>
      <c r="I525" s="12" t="n"/>
      <c r="J525" s="12" t="n"/>
      <c r="K525" s="12" t="n"/>
      <c r="L525" s="13">
        <f>OR(E525="Pedido",E525="Modificación",E525="Anulación")</f>
        <v/>
      </c>
      <c r="M525" s="13">
        <f>AND(L525,F525="Sin intervención")</f>
        <v/>
      </c>
      <c r="N525" s="13">
        <f>AND(L525,OR(F525="Revisado y grabado",F525="En espera",F525="No grabado"))</f>
        <v/>
      </c>
      <c r="O525" s="13">
        <f>AND(L525,OR(F525="Sin intervención",F525="Revisado y grabado"))</f>
        <v/>
      </c>
      <c r="P525" s="13">
        <f>AND(O525,ISNUMBER(A525),ISNUMBER(H525),N(H525)&gt;=N(A525))</f>
        <v/>
      </c>
      <c r="Q525" s="13">
        <f>AND(O525,J525="Sí")</f>
        <v/>
      </c>
      <c r="R525" s="13">
        <f>AND(S525,OR(E525="",AND(L525,F525="")))</f>
        <v/>
      </c>
      <c r="S525" s="13">
        <f>COUNTA(A525:K525)&gt;0</f>
        <v/>
      </c>
    </row>
    <row r="526">
      <c r="A526" s="11" t="n"/>
      <c r="B526" s="12" t="n"/>
      <c r="C526" s="12" t="n"/>
      <c r="D526" s="12" t="n"/>
      <c r="E526" s="12" t="n"/>
      <c r="F526" s="12" t="n"/>
      <c r="G526" s="12" t="n"/>
      <c r="H526" s="11" t="n"/>
      <c r="I526" s="12" t="n"/>
      <c r="J526" s="12" t="n"/>
      <c r="K526" s="12" t="n"/>
      <c r="L526" s="13">
        <f>OR(E526="Pedido",E526="Modificación",E526="Anulación")</f>
        <v/>
      </c>
      <c r="M526" s="13">
        <f>AND(L526,F526="Sin intervención")</f>
        <v/>
      </c>
      <c r="N526" s="13">
        <f>AND(L526,OR(F526="Revisado y grabado",F526="En espera",F526="No grabado"))</f>
        <v/>
      </c>
      <c r="O526" s="13">
        <f>AND(L526,OR(F526="Sin intervención",F526="Revisado y grabado"))</f>
        <v/>
      </c>
      <c r="P526" s="13">
        <f>AND(O526,ISNUMBER(A526),ISNUMBER(H526),N(H526)&gt;=N(A526))</f>
        <v/>
      </c>
      <c r="Q526" s="13">
        <f>AND(O526,J526="Sí")</f>
        <v/>
      </c>
      <c r="R526" s="13">
        <f>AND(S526,OR(E526="",AND(L526,F526="")))</f>
        <v/>
      </c>
      <c r="S526" s="13">
        <f>COUNTA(A526:K526)&gt;0</f>
        <v/>
      </c>
    </row>
    <row r="527">
      <c r="A527" s="11" t="n"/>
      <c r="B527" s="12" t="n"/>
      <c r="C527" s="12" t="n"/>
      <c r="D527" s="12" t="n"/>
      <c r="E527" s="12" t="n"/>
      <c r="F527" s="12" t="n"/>
      <c r="G527" s="12" t="n"/>
      <c r="H527" s="11" t="n"/>
      <c r="I527" s="12" t="n"/>
      <c r="J527" s="12" t="n"/>
      <c r="K527" s="12" t="n"/>
      <c r="L527" s="13">
        <f>OR(E527="Pedido",E527="Modificación",E527="Anulación")</f>
        <v/>
      </c>
      <c r="M527" s="13">
        <f>AND(L527,F527="Sin intervención")</f>
        <v/>
      </c>
      <c r="N527" s="13">
        <f>AND(L527,OR(F527="Revisado y grabado",F527="En espera",F527="No grabado"))</f>
        <v/>
      </c>
      <c r="O527" s="13">
        <f>AND(L527,OR(F527="Sin intervención",F527="Revisado y grabado"))</f>
        <v/>
      </c>
      <c r="P527" s="13">
        <f>AND(O527,ISNUMBER(A527),ISNUMBER(H527),N(H527)&gt;=N(A527))</f>
        <v/>
      </c>
      <c r="Q527" s="13">
        <f>AND(O527,J527="Sí")</f>
        <v/>
      </c>
      <c r="R527" s="13">
        <f>AND(S527,OR(E527="",AND(L527,F527="")))</f>
        <v/>
      </c>
      <c r="S527" s="13">
        <f>COUNTA(A527:K527)&gt;0</f>
        <v/>
      </c>
    </row>
    <row r="528">
      <c r="A528" s="11" t="n"/>
      <c r="B528" s="12" t="n"/>
      <c r="C528" s="12" t="n"/>
      <c r="D528" s="12" t="n"/>
      <c r="E528" s="12" t="n"/>
      <c r="F528" s="12" t="n"/>
      <c r="G528" s="12" t="n"/>
      <c r="H528" s="11" t="n"/>
      <c r="I528" s="12" t="n"/>
      <c r="J528" s="12" t="n"/>
      <c r="K528" s="12" t="n"/>
      <c r="L528" s="13">
        <f>OR(E528="Pedido",E528="Modificación",E528="Anulación")</f>
        <v/>
      </c>
      <c r="M528" s="13">
        <f>AND(L528,F528="Sin intervención")</f>
        <v/>
      </c>
      <c r="N528" s="13">
        <f>AND(L528,OR(F528="Revisado y grabado",F528="En espera",F528="No grabado"))</f>
        <v/>
      </c>
      <c r="O528" s="13">
        <f>AND(L528,OR(F528="Sin intervención",F528="Revisado y grabado"))</f>
        <v/>
      </c>
      <c r="P528" s="13">
        <f>AND(O528,ISNUMBER(A528),ISNUMBER(H528),N(H528)&gt;=N(A528))</f>
        <v/>
      </c>
      <c r="Q528" s="13">
        <f>AND(O528,J528="Sí")</f>
        <v/>
      </c>
      <c r="R528" s="13">
        <f>AND(S528,OR(E528="",AND(L528,F528="")))</f>
        <v/>
      </c>
      <c r="S528" s="13">
        <f>COUNTA(A528:K528)&gt;0</f>
        <v/>
      </c>
    </row>
    <row r="529">
      <c r="A529" s="11" t="n"/>
      <c r="B529" s="12" t="n"/>
      <c r="C529" s="12" t="n"/>
      <c r="D529" s="12" t="n"/>
      <c r="E529" s="12" t="n"/>
      <c r="F529" s="12" t="n"/>
      <c r="G529" s="12" t="n"/>
      <c r="H529" s="11" t="n"/>
      <c r="I529" s="12" t="n"/>
      <c r="J529" s="12" t="n"/>
      <c r="K529" s="12" t="n"/>
      <c r="L529" s="13">
        <f>OR(E529="Pedido",E529="Modificación",E529="Anulación")</f>
        <v/>
      </c>
      <c r="M529" s="13">
        <f>AND(L529,F529="Sin intervención")</f>
        <v/>
      </c>
      <c r="N529" s="13">
        <f>AND(L529,OR(F529="Revisado y grabado",F529="En espera",F529="No grabado"))</f>
        <v/>
      </c>
      <c r="O529" s="13">
        <f>AND(L529,OR(F529="Sin intervención",F529="Revisado y grabado"))</f>
        <v/>
      </c>
      <c r="P529" s="13">
        <f>AND(O529,ISNUMBER(A529),ISNUMBER(H529),N(H529)&gt;=N(A529))</f>
        <v/>
      </c>
      <c r="Q529" s="13">
        <f>AND(O529,J529="Sí")</f>
        <v/>
      </c>
      <c r="R529" s="13">
        <f>AND(S529,OR(E529="",AND(L529,F529="")))</f>
        <v/>
      </c>
      <c r="S529" s="13">
        <f>COUNTA(A529:K529)&gt;0</f>
        <v/>
      </c>
    </row>
    <row r="530">
      <c r="A530" s="11" t="n"/>
      <c r="B530" s="12" t="n"/>
      <c r="C530" s="12" t="n"/>
      <c r="D530" s="12" t="n"/>
      <c r="E530" s="12" t="n"/>
      <c r="F530" s="12" t="n"/>
      <c r="G530" s="12" t="n"/>
      <c r="H530" s="11" t="n"/>
      <c r="I530" s="12" t="n"/>
      <c r="J530" s="12" t="n"/>
      <c r="K530" s="12" t="n"/>
      <c r="L530" s="13">
        <f>OR(E530="Pedido",E530="Modificación",E530="Anulación")</f>
        <v/>
      </c>
      <c r="M530" s="13">
        <f>AND(L530,F530="Sin intervención")</f>
        <v/>
      </c>
      <c r="N530" s="13">
        <f>AND(L530,OR(F530="Revisado y grabado",F530="En espera",F530="No grabado"))</f>
        <v/>
      </c>
      <c r="O530" s="13">
        <f>AND(L530,OR(F530="Sin intervención",F530="Revisado y grabado"))</f>
        <v/>
      </c>
      <c r="P530" s="13">
        <f>AND(O530,ISNUMBER(A530),ISNUMBER(H530),N(H530)&gt;=N(A530))</f>
        <v/>
      </c>
      <c r="Q530" s="13">
        <f>AND(O530,J530="Sí")</f>
        <v/>
      </c>
      <c r="R530" s="13">
        <f>AND(S530,OR(E530="",AND(L530,F530="")))</f>
        <v/>
      </c>
      <c r="S530" s="13">
        <f>COUNTA(A530:K530)&gt;0</f>
        <v/>
      </c>
    </row>
    <row r="531">
      <c r="A531" s="11" t="n"/>
      <c r="B531" s="12" t="n"/>
      <c r="C531" s="12" t="n"/>
      <c r="D531" s="12" t="n"/>
      <c r="E531" s="12" t="n"/>
      <c r="F531" s="12" t="n"/>
      <c r="G531" s="12" t="n"/>
      <c r="H531" s="11" t="n"/>
      <c r="I531" s="12" t="n"/>
      <c r="J531" s="12" t="n"/>
      <c r="K531" s="12" t="n"/>
      <c r="L531" s="13">
        <f>OR(E531="Pedido",E531="Modificación",E531="Anulación")</f>
        <v/>
      </c>
      <c r="M531" s="13">
        <f>AND(L531,F531="Sin intervención")</f>
        <v/>
      </c>
      <c r="N531" s="13">
        <f>AND(L531,OR(F531="Revisado y grabado",F531="En espera",F531="No grabado"))</f>
        <v/>
      </c>
      <c r="O531" s="13">
        <f>AND(L531,OR(F531="Sin intervención",F531="Revisado y grabado"))</f>
        <v/>
      </c>
      <c r="P531" s="13">
        <f>AND(O531,ISNUMBER(A531),ISNUMBER(H531),N(H531)&gt;=N(A531))</f>
        <v/>
      </c>
      <c r="Q531" s="13">
        <f>AND(O531,J531="Sí")</f>
        <v/>
      </c>
      <c r="R531" s="13">
        <f>AND(S531,OR(E531="",AND(L531,F531="")))</f>
        <v/>
      </c>
      <c r="S531" s="13">
        <f>COUNTA(A531:K531)&gt;0</f>
        <v/>
      </c>
    </row>
    <row r="532">
      <c r="A532" s="11" t="n"/>
      <c r="B532" s="12" t="n"/>
      <c r="C532" s="12" t="n"/>
      <c r="D532" s="12" t="n"/>
      <c r="E532" s="12" t="n"/>
      <c r="F532" s="12" t="n"/>
      <c r="G532" s="12" t="n"/>
      <c r="H532" s="11" t="n"/>
      <c r="I532" s="12" t="n"/>
      <c r="J532" s="12" t="n"/>
      <c r="K532" s="12" t="n"/>
      <c r="L532" s="13">
        <f>OR(E532="Pedido",E532="Modificación",E532="Anulación")</f>
        <v/>
      </c>
      <c r="M532" s="13">
        <f>AND(L532,F532="Sin intervención")</f>
        <v/>
      </c>
      <c r="N532" s="13">
        <f>AND(L532,OR(F532="Revisado y grabado",F532="En espera",F532="No grabado"))</f>
        <v/>
      </c>
      <c r="O532" s="13">
        <f>AND(L532,OR(F532="Sin intervención",F532="Revisado y grabado"))</f>
        <v/>
      </c>
      <c r="P532" s="13">
        <f>AND(O532,ISNUMBER(A532),ISNUMBER(H532),N(H532)&gt;=N(A532))</f>
        <v/>
      </c>
      <c r="Q532" s="13">
        <f>AND(O532,J532="Sí")</f>
        <v/>
      </c>
      <c r="R532" s="13">
        <f>AND(S532,OR(E532="",AND(L532,F532="")))</f>
        <v/>
      </c>
      <c r="S532" s="13">
        <f>COUNTA(A532:K532)&gt;0</f>
        <v/>
      </c>
    </row>
    <row r="533">
      <c r="A533" s="11" t="n"/>
      <c r="B533" s="12" t="n"/>
      <c r="C533" s="12" t="n"/>
      <c r="D533" s="12" t="n"/>
      <c r="E533" s="12" t="n"/>
      <c r="F533" s="12" t="n"/>
      <c r="G533" s="12" t="n"/>
      <c r="H533" s="11" t="n"/>
      <c r="I533" s="12" t="n"/>
      <c r="J533" s="12" t="n"/>
      <c r="K533" s="12" t="n"/>
      <c r="L533" s="13">
        <f>OR(E533="Pedido",E533="Modificación",E533="Anulación")</f>
        <v/>
      </c>
      <c r="M533" s="13">
        <f>AND(L533,F533="Sin intervención")</f>
        <v/>
      </c>
      <c r="N533" s="13">
        <f>AND(L533,OR(F533="Revisado y grabado",F533="En espera",F533="No grabado"))</f>
        <v/>
      </c>
      <c r="O533" s="13">
        <f>AND(L533,OR(F533="Sin intervención",F533="Revisado y grabado"))</f>
        <v/>
      </c>
      <c r="P533" s="13">
        <f>AND(O533,ISNUMBER(A533),ISNUMBER(H533),N(H533)&gt;=N(A533))</f>
        <v/>
      </c>
      <c r="Q533" s="13">
        <f>AND(O533,J533="Sí")</f>
        <v/>
      </c>
      <c r="R533" s="13">
        <f>AND(S533,OR(E533="",AND(L533,F533="")))</f>
        <v/>
      </c>
      <c r="S533" s="13">
        <f>COUNTA(A533:K533)&gt;0</f>
        <v/>
      </c>
    </row>
    <row r="534">
      <c r="A534" s="11" t="n"/>
      <c r="B534" s="12" t="n"/>
      <c r="C534" s="12" t="n"/>
      <c r="D534" s="12" t="n"/>
      <c r="E534" s="12" t="n"/>
      <c r="F534" s="12" t="n"/>
      <c r="G534" s="12" t="n"/>
      <c r="H534" s="11" t="n"/>
      <c r="I534" s="12" t="n"/>
      <c r="J534" s="12" t="n"/>
      <c r="K534" s="12" t="n"/>
      <c r="L534" s="13">
        <f>OR(E534="Pedido",E534="Modificación",E534="Anulación")</f>
        <v/>
      </c>
      <c r="M534" s="13">
        <f>AND(L534,F534="Sin intervención")</f>
        <v/>
      </c>
      <c r="N534" s="13">
        <f>AND(L534,OR(F534="Revisado y grabado",F534="En espera",F534="No grabado"))</f>
        <v/>
      </c>
      <c r="O534" s="13">
        <f>AND(L534,OR(F534="Sin intervención",F534="Revisado y grabado"))</f>
        <v/>
      </c>
      <c r="P534" s="13">
        <f>AND(O534,ISNUMBER(A534),ISNUMBER(H534),N(H534)&gt;=N(A534))</f>
        <v/>
      </c>
      <c r="Q534" s="13">
        <f>AND(O534,J534="Sí")</f>
        <v/>
      </c>
      <c r="R534" s="13">
        <f>AND(S534,OR(E534="",AND(L534,F534="")))</f>
        <v/>
      </c>
      <c r="S534" s="13">
        <f>COUNTA(A534:K534)&gt;0</f>
        <v/>
      </c>
    </row>
    <row r="535">
      <c r="A535" s="11" t="n"/>
      <c r="B535" s="12" t="n"/>
      <c r="C535" s="12" t="n"/>
      <c r="D535" s="12" t="n"/>
      <c r="E535" s="12" t="n"/>
      <c r="F535" s="12" t="n"/>
      <c r="G535" s="12" t="n"/>
      <c r="H535" s="11" t="n"/>
      <c r="I535" s="12" t="n"/>
      <c r="J535" s="12" t="n"/>
      <c r="K535" s="12" t="n"/>
      <c r="L535" s="13">
        <f>OR(E535="Pedido",E535="Modificación",E535="Anulación")</f>
        <v/>
      </c>
      <c r="M535" s="13">
        <f>AND(L535,F535="Sin intervención")</f>
        <v/>
      </c>
      <c r="N535" s="13">
        <f>AND(L535,OR(F535="Revisado y grabado",F535="En espera",F535="No grabado"))</f>
        <v/>
      </c>
      <c r="O535" s="13">
        <f>AND(L535,OR(F535="Sin intervención",F535="Revisado y grabado"))</f>
        <v/>
      </c>
      <c r="P535" s="13">
        <f>AND(O535,ISNUMBER(A535),ISNUMBER(H535),N(H535)&gt;=N(A535))</f>
        <v/>
      </c>
      <c r="Q535" s="13">
        <f>AND(O535,J535="Sí")</f>
        <v/>
      </c>
      <c r="R535" s="13">
        <f>AND(S535,OR(E535="",AND(L535,F535="")))</f>
        <v/>
      </c>
      <c r="S535" s="13">
        <f>COUNTA(A535:K535)&gt;0</f>
        <v/>
      </c>
    </row>
    <row r="536">
      <c r="A536" s="11" t="n"/>
      <c r="B536" s="12" t="n"/>
      <c r="C536" s="12" t="n"/>
      <c r="D536" s="12" t="n"/>
      <c r="E536" s="12" t="n"/>
      <c r="F536" s="12" t="n"/>
      <c r="G536" s="12" t="n"/>
      <c r="H536" s="11" t="n"/>
      <c r="I536" s="12" t="n"/>
      <c r="J536" s="12" t="n"/>
      <c r="K536" s="12" t="n"/>
      <c r="L536" s="13">
        <f>OR(E536="Pedido",E536="Modificación",E536="Anulación")</f>
        <v/>
      </c>
      <c r="M536" s="13">
        <f>AND(L536,F536="Sin intervención")</f>
        <v/>
      </c>
      <c r="N536" s="13">
        <f>AND(L536,OR(F536="Revisado y grabado",F536="En espera",F536="No grabado"))</f>
        <v/>
      </c>
      <c r="O536" s="13">
        <f>AND(L536,OR(F536="Sin intervención",F536="Revisado y grabado"))</f>
        <v/>
      </c>
      <c r="P536" s="13">
        <f>AND(O536,ISNUMBER(A536),ISNUMBER(H536),N(H536)&gt;=N(A536))</f>
        <v/>
      </c>
      <c r="Q536" s="13">
        <f>AND(O536,J536="Sí")</f>
        <v/>
      </c>
      <c r="R536" s="13">
        <f>AND(S536,OR(E536="",AND(L536,F536="")))</f>
        <v/>
      </c>
      <c r="S536" s="13">
        <f>COUNTA(A536:K536)&gt;0</f>
        <v/>
      </c>
    </row>
    <row r="537">
      <c r="A537" s="11" t="n"/>
      <c r="B537" s="12" t="n"/>
      <c r="C537" s="12" t="n"/>
      <c r="D537" s="12" t="n"/>
      <c r="E537" s="12" t="n"/>
      <c r="F537" s="12" t="n"/>
      <c r="G537" s="12" t="n"/>
      <c r="H537" s="11" t="n"/>
      <c r="I537" s="12" t="n"/>
      <c r="J537" s="12" t="n"/>
      <c r="K537" s="12" t="n"/>
      <c r="L537" s="13">
        <f>OR(E537="Pedido",E537="Modificación",E537="Anulación")</f>
        <v/>
      </c>
      <c r="M537" s="13">
        <f>AND(L537,F537="Sin intervención")</f>
        <v/>
      </c>
      <c r="N537" s="13">
        <f>AND(L537,OR(F537="Revisado y grabado",F537="En espera",F537="No grabado"))</f>
        <v/>
      </c>
      <c r="O537" s="13">
        <f>AND(L537,OR(F537="Sin intervención",F537="Revisado y grabado"))</f>
        <v/>
      </c>
      <c r="P537" s="13">
        <f>AND(O537,ISNUMBER(A537),ISNUMBER(H537),N(H537)&gt;=N(A537))</f>
        <v/>
      </c>
      <c r="Q537" s="13">
        <f>AND(O537,J537="Sí")</f>
        <v/>
      </c>
      <c r="R537" s="13">
        <f>AND(S537,OR(E537="",AND(L537,F537="")))</f>
        <v/>
      </c>
      <c r="S537" s="13">
        <f>COUNTA(A537:K537)&gt;0</f>
        <v/>
      </c>
    </row>
    <row r="538">
      <c r="A538" s="11" t="n"/>
      <c r="B538" s="12" t="n"/>
      <c r="C538" s="12" t="n"/>
      <c r="D538" s="12" t="n"/>
      <c r="E538" s="12" t="n"/>
      <c r="F538" s="12" t="n"/>
      <c r="G538" s="12" t="n"/>
      <c r="H538" s="11" t="n"/>
      <c r="I538" s="12" t="n"/>
      <c r="J538" s="12" t="n"/>
      <c r="K538" s="12" t="n"/>
      <c r="L538" s="13">
        <f>OR(E538="Pedido",E538="Modificación",E538="Anulación")</f>
        <v/>
      </c>
      <c r="M538" s="13">
        <f>AND(L538,F538="Sin intervención")</f>
        <v/>
      </c>
      <c r="N538" s="13">
        <f>AND(L538,OR(F538="Revisado y grabado",F538="En espera",F538="No grabado"))</f>
        <v/>
      </c>
      <c r="O538" s="13">
        <f>AND(L538,OR(F538="Sin intervención",F538="Revisado y grabado"))</f>
        <v/>
      </c>
      <c r="P538" s="13">
        <f>AND(O538,ISNUMBER(A538),ISNUMBER(H538),N(H538)&gt;=N(A538))</f>
        <v/>
      </c>
      <c r="Q538" s="13">
        <f>AND(O538,J538="Sí")</f>
        <v/>
      </c>
      <c r="R538" s="13">
        <f>AND(S538,OR(E538="",AND(L538,F538="")))</f>
        <v/>
      </c>
      <c r="S538" s="13">
        <f>COUNTA(A538:K538)&gt;0</f>
        <v/>
      </c>
    </row>
    <row r="539">
      <c r="A539" s="11" t="n"/>
      <c r="B539" s="12" t="n"/>
      <c r="C539" s="12" t="n"/>
      <c r="D539" s="12" t="n"/>
      <c r="E539" s="12" t="n"/>
      <c r="F539" s="12" t="n"/>
      <c r="G539" s="12" t="n"/>
      <c r="H539" s="11" t="n"/>
      <c r="I539" s="12" t="n"/>
      <c r="J539" s="12" t="n"/>
      <c r="K539" s="12" t="n"/>
      <c r="L539" s="13">
        <f>OR(E539="Pedido",E539="Modificación",E539="Anulación")</f>
        <v/>
      </c>
      <c r="M539" s="13">
        <f>AND(L539,F539="Sin intervención")</f>
        <v/>
      </c>
      <c r="N539" s="13">
        <f>AND(L539,OR(F539="Revisado y grabado",F539="En espera",F539="No grabado"))</f>
        <v/>
      </c>
      <c r="O539" s="13">
        <f>AND(L539,OR(F539="Sin intervención",F539="Revisado y grabado"))</f>
        <v/>
      </c>
      <c r="P539" s="13">
        <f>AND(O539,ISNUMBER(A539),ISNUMBER(H539),N(H539)&gt;=N(A539))</f>
        <v/>
      </c>
      <c r="Q539" s="13">
        <f>AND(O539,J539="Sí")</f>
        <v/>
      </c>
      <c r="R539" s="13">
        <f>AND(S539,OR(E539="",AND(L539,F539="")))</f>
        <v/>
      </c>
      <c r="S539" s="13">
        <f>COUNTA(A539:K539)&gt;0</f>
        <v/>
      </c>
    </row>
    <row r="540">
      <c r="A540" s="11" t="n"/>
      <c r="B540" s="12" t="n"/>
      <c r="C540" s="12" t="n"/>
      <c r="D540" s="12" t="n"/>
      <c r="E540" s="12" t="n"/>
      <c r="F540" s="12" t="n"/>
      <c r="G540" s="12" t="n"/>
      <c r="H540" s="11" t="n"/>
      <c r="I540" s="12" t="n"/>
      <c r="J540" s="12" t="n"/>
      <c r="K540" s="12" t="n"/>
      <c r="L540" s="13">
        <f>OR(E540="Pedido",E540="Modificación",E540="Anulación")</f>
        <v/>
      </c>
      <c r="M540" s="13">
        <f>AND(L540,F540="Sin intervención")</f>
        <v/>
      </c>
      <c r="N540" s="13">
        <f>AND(L540,OR(F540="Revisado y grabado",F540="En espera",F540="No grabado"))</f>
        <v/>
      </c>
      <c r="O540" s="13">
        <f>AND(L540,OR(F540="Sin intervención",F540="Revisado y grabado"))</f>
        <v/>
      </c>
      <c r="P540" s="13">
        <f>AND(O540,ISNUMBER(A540),ISNUMBER(H540),N(H540)&gt;=N(A540))</f>
        <v/>
      </c>
      <c r="Q540" s="13">
        <f>AND(O540,J540="Sí")</f>
        <v/>
      </c>
      <c r="R540" s="13">
        <f>AND(S540,OR(E540="",AND(L540,F540="")))</f>
        <v/>
      </c>
      <c r="S540" s="13">
        <f>COUNTA(A540:K540)&gt;0</f>
        <v/>
      </c>
    </row>
    <row r="541">
      <c r="A541" s="11" t="n"/>
      <c r="B541" s="12" t="n"/>
      <c r="C541" s="12" t="n"/>
      <c r="D541" s="12" t="n"/>
      <c r="E541" s="12" t="n"/>
      <c r="F541" s="12" t="n"/>
      <c r="G541" s="12" t="n"/>
      <c r="H541" s="11" t="n"/>
      <c r="I541" s="12" t="n"/>
      <c r="J541" s="12" t="n"/>
      <c r="K541" s="12" t="n"/>
      <c r="L541" s="13">
        <f>OR(E541="Pedido",E541="Modificación",E541="Anulación")</f>
        <v/>
      </c>
      <c r="M541" s="13">
        <f>AND(L541,F541="Sin intervención")</f>
        <v/>
      </c>
      <c r="N541" s="13">
        <f>AND(L541,OR(F541="Revisado y grabado",F541="En espera",F541="No grabado"))</f>
        <v/>
      </c>
      <c r="O541" s="13">
        <f>AND(L541,OR(F541="Sin intervención",F541="Revisado y grabado"))</f>
        <v/>
      </c>
      <c r="P541" s="13">
        <f>AND(O541,ISNUMBER(A541),ISNUMBER(H541),N(H541)&gt;=N(A541))</f>
        <v/>
      </c>
      <c r="Q541" s="13">
        <f>AND(O541,J541="Sí")</f>
        <v/>
      </c>
      <c r="R541" s="13">
        <f>AND(S541,OR(E541="",AND(L541,F541="")))</f>
        <v/>
      </c>
      <c r="S541" s="13">
        <f>COUNTA(A541:K541)&gt;0</f>
        <v/>
      </c>
    </row>
    <row r="542">
      <c r="A542" s="11" t="n"/>
      <c r="B542" s="12" t="n"/>
      <c r="C542" s="12" t="n"/>
      <c r="D542" s="12" t="n"/>
      <c r="E542" s="12" t="n"/>
      <c r="F542" s="12" t="n"/>
      <c r="G542" s="12" t="n"/>
      <c r="H542" s="11" t="n"/>
      <c r="I542" s="12" t="n"/>
      <c r="J542" s="12" t="n"/>
      <c r="K542" s="12" t="n"/>
      <c r="L542" s="13">
        <f>OR(E542="Pedido",E542="Modificación",E542="Anulación")</f>
        <v/>
      </c>
      <c r="M542" s="13">
        <f>AND(L542,F542="Sin intervención")</f>
        <v/>
      </c>
      <c r="N542" s="13">
        <f>AND(L542,OR(F542="Revisado y grabado",F542="En espera",F542="No grabado"))</f>
        <v/>
      </c>
      <c r="O542" s="13">
        <f>AND(L542,OR(F542="Sin intervención",F542="Revisado y grabado"))</f>
        <v/>
      </c>
      <c r="P542" s="13">
        <f>AND(O542,ISNUMBER(A542),ISNUMBER(H542),N(H542)&gt;=N(A542))</f>
        <v/>
      </c>
      <c r="Q542" s="13">
        <f>AND(O542,J542="Sí")</f>
        <v/>
      </c>
      <c r="R542" s="13">
        <f>AND(S542,OR(E542="",AND(L542,F542="")))</f>
        <v/>
      </c>
      <c r="S542" s="13">
        <f>COUNTA(A542:K542)&gt;0</f>
        <v/>
      </c>
    </row>
    <row r="543">
      <c r="A543" s="11" t="n"/>
      <c r="B543" s="12" t="n"/>
      <c r="C543" s="12" t="n"/>
      <c r="D543" s="12" t="n"/>
      <c r="E543" s="12" t="n"/>
      <c r="F543" s="12" t="n"/>
      <c r="G543" s="12" t="n"/>
      <c r="H543" s="11" t="n"/>
      <c r="I543" s="12" t="n"/>
      <c r="J543" s="12" t="n"/>
      <c r="K543" s="12" t="n"/>
      <c r="L543" s="13">
        <f>OR(E543="Pedido",E543="Modificación",E543="Anulación")</f>
        <v/>
      </c>
      <c r="M543" s="13">
        <f>AND(L543,F543="Sin intervención")</f>
        <v/>
      </c>
      <c r="N543" s="13">
        <f>AND(L543,OR(F543="Revisado y grabado",F543="En espera",F543="No grabado"))</f>
        <v/>
      </c>
      <c r="O543" s="13">
        <f>AND(L543,OR(F543="Sin intervención",F543="Revisado y grabado"))</f>
        <v/>
      </c>
      <c r="P543" s="13">
        <f>AND(O543,ISNUMBER(A543),ISNUMBER(H543),N(H543)&gt;=N(A543))</f>
        <v/>
      </c>
      <c r="Q543" s="13">
        <f>AND(O543,J543="Sí")</f>
        <v/>
      </c>
      <c r="R543" s="13">
        <f>AND(S543,OR(E543="",AND(L543,F543="")))</f>
        <v/>
      </c>
      <c r="S543" s="13">
        <f>COUNTA(A543:K543)&gt;0</f>
        <v/>
      </c>
    </row>
    <row r="544">
      <c r="A544" s="11" t="n"/>
      <c r="B544" s="12" t="n"/>
      <c r="C544" s="12" t="n"/>
      <c r="D544" s="12" t="n"/>
      <c r="E544" s="12" t="n"/>
      <c r="F544" s="12" t="n"/>
      <c r="G544" s="12" t="n"/>
      <c r="H544" s="11" t="n"/>
      <c r="I544" s="12" t="n"/>
      <c r="J544" s="12" t="n"/>
      <c r="K544" s="12" t="n"/>
      <c r="L544" s="13">
        <f>OR(E544="Pedido",E544="Modificación",E544="Anulación")</f>
        <v/>
      </c>
      <c r="M544" s="13">
        <f>AND(L544,F544="Sin intervención")</f>
        <v/>
      </c>
      <c r="N544" s="13">
        <f>AND(L544,OR(F544="Revisado y grabado",F544="En espera",F544="No grabado"))</f>
        <v/>
      </c>
      <c r="O544" s="13">
        <f>AND(L544,OR(F544="Sin intervención",F544="Revisado y grabado"))</f>
        <v/>
      </c>
      <c r="P544" s="13">
        <f>AND(O544,ISNUMBER(A544),ISNUMBER(H544),N(H544)&gt;=N(A544))</f>
        <v/>
      </c>
      <c r="Q544" s="13">
        <f>AND(O544,J544="Sí")</f>
        <v/>
      </c>
      <c r="R544" s="13">
        <f>AND(S544,OR(E544="",AND(L544,F544="")))</f>
        <v/>
      </c>
      <c r="S544" s="13">
        <f>COUNTA(A544:K544)&gt;0</f>
        <v/>
      </c>
    </row>
    <row r="545">
      <c r="A545" s="11" t="n"/>
      <c r="B545" s="12" t="n"/>
      <c r="C545" s="12" t="n"/>
      <c r="D545" s="12" t="n"/>
      <c r="E545" s="12" t="n"/>
      <c r="F545" s="12" t="n"/>
      <c r="G545" s="12" t="n"/>
      <c r="H545" s="11" t="n"/>
      <c r="I545" s="12" t="n"/>
      <c r="J545" s="12" t="n"/>
      <c r="K545" s="12" t="n"/>
      <c r="L545" s="13">
        <f>OR(E545="Pedido",E545="Modificación",E545="Anulación")</f>
        <v/>
      </c>
      <c r="M545" s="13">
        <f>AND(L545,F545="Sin intervención")</f>
        <v/>
      </c>
      <c r="N545" s="13">
        <f>AND(L545,OR(F545="Revisado y grabado",F545="En espera",F545="No grabado"))</f>
        <v/>
      </c>
      <c r="O545" s="13">
        <f>AND(L545,OR(F545="Sin intervención",F545="Revisado y grabado"))</f>
        <v/>
      </c>
      <c r="P545" s="13">
        <f>AND(O545,ISNUMBER(A545),ISNUMBER(H545),N(H545)&gt;=N(A545))</f>
        <v/>
      </c>
      <c r="Q545" s="13">
        <f>AND(O545,J545="Sí")</f>
        <v/>
      </c>
      <c r="R545" s="13">
        <f>AND(S545,OR(E545="",AND(L545,F545="")))</f>
        <v/>
      </c>
      <c r="S545" s="13">
        <f>COUNTA(A545:K545)&gt;0</f>
        <v/>
      </c>
    </row>
    <row r="546">
      <c r="A546" s="11" t="n"/>
      <c r="B546" s="12" t="n"/>
      <c r="C546" s="12" t="n"/>
      <c r="D546" s="12" t="n"/>
      <c r="E546" s="12" t="n"/>
      <c r="F546" s="12" t="n"/>
      <c r="G546" s="12" t="n"/>
      <c r="H546" s="11" t="n"/>
      <c r="I546" s="12" t="n"/>
      <c r="J546" s="12" t="n"/>
      <c r="K546" s="12" t="n"/>
      <c r="L546" s="13">
        <f>OR(E546="Pedido",E546="Modificación",E546="Anulación")</f>
        <v/>
      </c>
      <c r="M546" s="13">
        <f>AND(L546,F546="Sin intervención")</f>
        <v/>
      </c>
      <c r="N546" s="13">
        <f>AND(L546,OR(F546="Revisado y grabado",F546="En espera",F546="No grabado"))</f>
        <v/>
      </c>
      <c r="O546" s="13">
        <f>AND(L546,OR(F546="Sin intervención",F546="Revisado y grabado"))</f>
        <v/>
      </c>
      <c r="P546" s="13">
        <f>AND(O546,ISNUMBER(A546),ISNUMBER(H546),N(H546)&gt;=N(A546))</f>
        <v/>
      </c>
      <c r="Q546" s="13">
        <f>AND(O546,J546="Sí")</f>
        <v/>
      </c>
      <c r="R546" s="13">
        <f>AND(S546,OR(E546="",AND(L546,F546="")))</f>
        <v/>
      </c>
      <c r="S546" s="13">
        <f>COUNTA(A546:K546)&gt;0</f>
        <v/>
      </c>
    </row>
    <row r="547">
      <c r="A547" s="11" t="n"/>
      <c r="B547" s="12" t="n"/>
      <c r="C547" s="12" t="n"/>
      <c r="D547" s="12" t="n"/>
      <c r="E547" s="12" t="n"/>
      <c r="F547" s="12" t="n"/>
      <c r="G547" s="12" t="n"/>
      <c r="H547" s="11" t="n"/>
      <c r="I547" s="12" t="n"/>
      <c r="J547" s="12" t="n"/>
      <c r="K547" s="12" t="n"/>
      <c r="L547" s="13">
        <f>OR(E547="Pedido",E547="Modificación",E547="Anulación")</f>
        <v/>
      </c>
      <c r="M547" s="13">
        <f>AND(L547,F547="Sin intervención")</f>
        <v/>
      </c>
      <c r="N547" s="13">
        <f>AND(L547,OR(F547="Revisado y grabado",F547="En espera",F547="No grabado"))</f>
        <v/>
      </c>
      <c r="O547" s="13">
        <f>AND(L547,OR(F547="Sin intervención",F547="Revisado y grabado"))</f>
        <v/>
      </c>
      <c r="P547" s="13">
        <f>AND(O547,ISNUMBER(A547),ISNUMBER(H547),N(H547)&gt;=N(A547))</f>
        <v/>
      </c>
      <c r="Q547" s="13">
        <f>AND(O547,J547="Sí")</f>
        <v/>
      </c>
      <c r="R547" s="13">
        <f>AND(S547,OR(E547="",AND(L547,F547="")))</f>
        <v/>
      </c>
      <c r="S547" s="13">
        <f>COUNTA(A547:K547)&gt;0</f>
        <v/>
      </c>
    </row>
    <row r="548">
      <c r="A548" s="11" t="n"/>
      <c r="B548" s="12" t="n"/>
      <c r="C548" s="12" t="n"/>
      <c r="D548" s="12" t="n"/>
      <c r="E548" s="12" t="n"/>
      <c r="F548" s="12" t="n"/>
      <c r="G548" s="12" t="n"/>
      <c r="H548" s="11" t="n"/>
      <c r="I548" s="12" t="n"/>
      <c r="J548" s="12" t="n"/>
      <c r="K548" s="12" t="n"/>
      <c r="L548" s="13">
        <f>OR(E548="Pedido",E548="Modificación",E548="Anulación")</f>
        <v/>
      </c>
      <c r="M548" s="13">
        <f>AND(L548,F548="Sin intervención")</f>
        <v/>
      </c>
      <c r="N548" s="13">
        <f>AND(L548,OR(F548="Revisado y grabado",F548="En espera",F548="No grabado"))</f>
        <v/>
      </c>
      <c r="O548" s="13">
        <f>AND(L548,OR(F548="Sin intervención",F548="Revisado y grabado"))</f>
        <v/>
      </c>
      <c r="P548" s="13">
        <f>AND(O548,ISNUMBER(A548),ISNUMBER(H548),N(H548)&gt;=N(A548))</f>
        <v/>
      </c>
      <c r="Q548" s="13">
        <f>AND(O548,J548="Sí")</f>
        <v/>
      </c>
      <c r="R548" s="13">
        <f>AND(S548,OR(E548="",AND(L548,F548="")))</f>
        <v/>
      </c>
      <c r="S548" s="13">
        <f>COUNTA(A548:K548)&gt;0</f>
        <v/>
      </c>
    </row>
    <row r="549">
      <c r="A549" s="11" t="n"/>
      <c r="B549" s="12" t="n"/>
      <c r="C549" s="12" t="n"/>
      <c r="D549" s="12" t="n"/>
      <c r="E549" s="12" t="n"/>
      <c r="F549" s="12" t="n"/>
      <c r="G549" s="12" t="n"/>
      <c r="H549" s="11" t="n"/>
      <c r="I549" s="12" t="n"/>
      <c r="J549" s="12" t="n"/>
      <c r="K549" s="12" t="n"/>
      <c r="L549" s="13">
        <f>OR(E549="Pedido",E549="Modificación",E549="Anulación")</f>
        <v/>
      </c>
      <c r="M549" s="13">
        <f>AND(L549,F549="Sin intervención")</f>
        <v/>
      </c>
      <c r="N549" s="13">
        <f>AND(L549,OR(F549="Revisado y grabado",F549="En espera",F549="No grabado"))</f>
        <v/>
      </c>
      <c r="O549" s="13">
        <f>AND(L549,OR(F549="Sin intervención",F549="Revisado y grabado"))</f>
        <v/>
      </c>
      <c r="P549" s="13">
        <f>AND(O549,ISNUMBER(A549),ISNUMBER(H549),N(H549)&gt;=N(A549))</f>
        <v/>
      </c>
      <c r="Q549" s="13">
        <f>AND(O549,J549="Sí")</f>
        <v/>
      </c>
      <c r="R549" s="13">
        <f>AND(S549,OR(E549="",AND(L549,F549="")))</f>
        <v/>
      </c>
      <c r="S549" s="13">
        <f>COUNTA(A549:K549)&gt;0</f>
        <v/>
      </c>
    </row>
    <row r="550">
      <c r="A550" s="11" t="n"/>
      <c r="B550" s="12" t="n"/>
      <c r="C550" s="12" t="n"/>
      <c r="D550" s="12" t="n"/>
      <c r="E550" s="12" t="n"/>
      <c r="F550" s="12" t="n"/>
      <c r="G550" s="12" t="n"/>
      <c r="H550" s="11" t="n"/>
      <c r="I550" s="12" t="n"/>
      <c r="J550" s="12" t="n"/>
      <c r="K550" s="12" t="n"/>
      <c r="L550" s="13">
        <f>OR(E550="Pedido",E550="Modificación",E550="Anulación")</f>
        <v/>
      </c>
      <c r="M550" s="13">
        <f>AND(L550,F550="Sin intervención")</f>
        <v/>
      </c>
      <c r="N550" s="13">
        <f>AND(L550,OR(F550="Revisado y grabado",F550="En espera",F550="No grabado"))</f>
        <v/>
      </c>
      <c r="O550" s="13">
        <f>AND(L550,OR(F550="Sin intervención",F550="Revisado y grabado"))</f>
        <v/>
      </c>
      <c r="P550" s="13">
        <f>AND(O550,ISNUMBER(A550),ISNUMBER(H550),N(H550)&gt;=N(A550))</f>
        <v/>
      </c>
      <c r="Q550" s="13">
        <f>AND(O550,J550="Sí")</f>
        <v/>
      </c>
      <c r="R550" s="13">
        <f>AND(S550,OR(E550="",AND(L550,F550="")))</f>
        <v/>
      </c>
      <c r="S550" s="13">
        <f>COUNTA(A550:K550)&gt;0</f>
        <v/>
      </c>
    </row>
    <row r="551">
      <c r="A551" s="11" t="n"/>
      <c r="B551" s="12" t="n"/>
      <c r="C551" s="12" t="n"/>
      <c r="D551" s="12" t="n"/>
      <c r="E551" s="12" t="n"/>
      <c r="F551" s="12" t="n"/>
      <c r="G551" s="12" t="n"/>
      <c r="H551" s="11" t="n"/>
      <c r="I551" s="12" t="n"/>
      <c r="J551" s="12" t="n"/>
      <c r="K551" s="12" t="n"/>
      <c r="L551" s="13">
        <f>OR(E551="Pedido",E551="Modificación",E551="Anulación")</f>
        <v/>
      </c>
      <c r="M551" s="13">
        <f>AND(L551,F551="Sin intervención")</f>
        <v/>
      </c>
      <c r="N551" s="13">
        <f>AND(L551,OR(F551="Revisado y grabado",F551="En espera",F551="No grabado"))</f>
        <v/>
      </c>
      <c r="O551" s="13">
        <f>AND(L551,OR(F551="Sin intervención",F551="Revisado y grabado"))</f>
        <v/>
      </c>
      <c r="P551" s="13">
        <f>AND(O551,ISNUMBER(A551),ISNUMBER(H551),N(H551)&gt;=N(A551))</f>
        <v/>
      </c>
      <c r="Q551" s="13">
        <f>AND(O551,J551="Sí")</f>
        <v/>
      </c>
      <c r="R551" s="13">
        <f>AND(S551,OR(E551="",AND(L551,F551="")))</f>
        <v/>
      </c>
      <c r="S551" s="13">
        <f>COUNTA(A551:K551)&gt;0</f>
        <v/>
      </c>
    </row>
    <row r="552">
      <c r="A552" s="11" t="n"/>
      <c r="B552" s="12" t="n"/>
      <c r="C552" s="12" t="n"/>
      <c r="D552" s="12" t="n"/>
      <c r="E552" s="12" t="n"/>
      <c r="F552" s="12" t="n"/>
      <c r="G552" s="12" t="n"/>
      <c r="H552" s="11" t="n"/>
      <c r="I552" s="12" t="n"/>
      <c r="J552" s="12" t="n"/>
      <c r="K552" s="12" t="n"/>
      <c r="L552" s="13">
        <f>OR(E552="Pedido",E552="Modificación",E552="Anulación")</f>
        <v/>
      </c>
      <c r="M552" s="13">
        <f>AND(L552,F552="Sin intervención")</f>
        <v/>
      </c>
      <c r="N552" s="13">
        <f>AND(L552,OR(F552="Revisado y grabado",F552="En espera",F552="No grabado"))</f>
        <v/>
      </c>
      <c r="O552" s="13">
        <f>AND(L552,OR(F552="Sin intervención",F552="Revisado y grabado"))</f>
        <v/>
      </c>
      <c r="P552" s="13">
        <f>AND(O552,ISNUMBER(A552),ISNUMBER(H552),N(H552)&gt;=N(A552))</f>
        <v/>
      </c>
      <c r="Q552" s="13">
        <f>AND(O552,J552="Sí")</f>
        <v/>
      </c>
      <c r="R552" s="13">
        <f>AND(S552,OR(E552="",AND(L552,F552="")))</f>
        <v/>
      </c>
      <c r="S552" s="13">
        <f>COUNTA(A552:K552)&gt;0</f>
        <v/>
      </c>
    </row>
    <row r="553">
      <c r="A553" s="11" t="n"/>
      <c r="B553" s="12" t="n"/>
      <c r="C553" s="12" t="n"/>
      <c r="D553" s="12" t="n"/>
      <c r="E553" s="12" t="n"/>
      <c r="F553" s="12" t="n"/>
      <c r="G553" s="12" t="n"/>
      <c r="H553" s="11" t="n"/>
      <c r="I553" s="12" t="n"/>
      <c r="J553" s="12" t="n"/>
      <c r="K553" s="12" t="n"/>
      <c r="L553" s="13">
        <f>OR(E553="Pedido",E553="Modificación",E553="Anulación")</f>
        <v/>
      </c>
      <c r="M553" s="13">
        <f>AND(L553,F553="Sin intervención")</f>
        <v/>
      </c>
      <c r="N553" s="13">
        <f>AND(L553,OR(F553="Revisado y grabado",F553="En espera",F553="No grabado"))</f>
        <v/>
      </c>
      <c r="O553" s="13">
        <f>AND(L553,OR(F553="Sin intervención",F553="Revisado y grabado"))</f>
        <v/>
      </c>
      <c r="P553" s="13">
        <f>AND(O553,ISNUMBER(A553),ISNUMBER(H553),N(H553)&gt;=N(A553))</f>
        <v/>
      </c>
      <c r="Q553" s="13">
        <f>AND(O553,J553="Sí")</f>
        <v/>
      </c>
      <c r="R553" s="13">
        <f>AND(S553,OR(E553="",AND(L553,F553="")))</f>
        <v/>
      </c>
      <c r="S553" s="13">
        <f>COUNTA(A553:K553)&gt;0</f>
        <v/>
      </c>
    </row>
    <row r="554">
      <c r="A554" s="11" t="n"/>
      <c r="B554" s="12" t="n"/>
      <c r="C554" s="12" t="n"/>
      <c r="D554" s="12" t="n"/>
      <c r="E554" s="12" t="n"/>
      <c r="F554" s="12" t="n"/>
      <c r="G554" s="12" t="n"/>
      <c r="H554" s="11" t="n"/>
      <c r="I554" s="12" t="n"/>
      <c r="J554" s="12" t="n"/>
      <c r="K554" s="12" t="n"/>
      <c r="L554" s="13">
        <f>OR(E554="Pedido",E554="Modificación",E554="Anulación")</f>
        <v/>
      </c>
      <c r="M554" s="13">
        <f>AND(L554,F554="Sin intervención")</f>
        <v/>
      </c>
      <c r="N554" s="13">
        <f>AND(L554,OR(F554="Revisado y grabado",F554="En espera",F554="No grabado"))</f>
        <v/>
      </c>
      <c r="O554" s="13">
        <f>AND(L554,OR(F554="Sin intervención",F554="Revisado y grabado"))</f>
        <v/>
      </c>
      <c r="P554" s="13">
        <f>AND(O554,ISNUMBER(A554),ISNUMBER(H554),N(H554)&gt;=N(A554))</f>
        <v/>
      </c>
      <c r="Q554" s="13">
        <f>AND(O554,J554="Sí")</f>
        <v/>
      </c>
      <c r="R554" s="13">
        <f>AND(S554,OR(E554="",AND(L554,F554="")))</f>
        <v/>
      </c>
      <c r="S554" s="13">
        <f>COUNTA(A554:K554)&gt;0</f>
        <v/>
      </c>
    </row>
    <row r="555">
      <c r="A555" s="11" t="n"/>
      <c r="B555" s="12" t="n"/>
      <c r="C555" s="12" t="n"/>
      <c r="D555" s="12" t="n"/>
      <c r="E555" s="12" t="n"/>
      <c r="F555" s="12" t="n"/>
      <c r="G555" s="12" t="n"/>
      <c r="H555" s="11" t="n"/>
      <c r="I555" s="12" t="n"/>
      <c r="J555" s="12" t="n"/>
      <c r="K555" s="12" t="n"/>
      <c r="L555" s="13">
        <f>OR(E555="Pedido",E555="Modificación",E555="Anulación")</f>
        <v/>
      </c>
      <c r="M555" s="13">
        <f>AND(L555,F555="Sin intervención")</f>
        <v/>
      </c>
      <c r="N555" s="13">
        <f>AND(L555,OR(F555="Revisado y grabado",F555="En espera",F555="No grabado"))</f>
        <v/>
      </c>
      <c r="O555" s="13">
        <f>AND(L555,OR(F555="Sin intervención",F555="Revisado y grabado"))</f>
        <v/>
      </c>
      <c r="P555" s="13">
        <f>AND(O555,ISNUMBER(A555),ISNUMBER(H555),N(H555)&gt;=N(A555))</f>
        <v/>
      </c>
      <c r="Q555" s="13">
        <f>AND(O555,J555="Sí")</f>
        <v/>
      </c>
      <c r="R555" s="13">
        <f>AND(S555,OR(E555="",AND(L555,F555="")))</f>
        <v/>
      </c>
      <c r="S555" s="13">
        <f>COUNTA(A555:K555)&gt;0</f>
        <v/>
      </c>
    </row>
    <row r="556">
      <c r="A556" s="11" t="n"/>
      <c r="B556" s="12" t="n"/>
      <c r="C556" s="12" t="n"/>
      <c r="D556" s="12" t="n"/>
      <c r="E556" s="12" t="n"/>
      <c r="F556" s="12" t="n"/>
      <c r="G556" s="12" t="n"/>
      <c r="H556" s="11" t="n"/>
      <c r="I556" s="12" t="n"/>
      <c r="J556" s="12" t="n"/>
      <c r="K556" s="12" t="n"/>
      <c r="L556" s="13">
        <f>OR(E556="Pedido",E556="Modificación",E556="Anulación")</f>
        <v/>
      </c>
      <c r="M556" s="13">
        <f>AND(L556,F556="Sin intervención")</f>
        <v/>
      </c>
      <c r="N556" s="13">
        <f>AND(L556,OR(F556="Revisado y grabado",F556="En espera",F556="No grabado"))</f>
        <v/>
      </c>
      <c r="O556" s="13">
        <f>AND(L556,OR(F556="Sin intervención",F556="Revisado y grabado"))</f>
        <v/>
      </c>
      <c r="P556" s="13">
        <f>AND(O556,ISNUMBER(A556),ISNUMBER(H556),N(H556)&gt;=N(A556))</f>
        <v/>
      </c>
      <c r="Q556" s="13">
        <f>AND(O556,J556="Sí")</f>
        <v/>
      </c>
      <c r="R556" s="13">
        <f>AND(S556,OR(E556="",AND(L556,F556="")))</f>
        <v/>
      </c>
      <c r="S556" s="13">
        <f>COUNTA(A556:K556)&gt;0</f>
        <v/>
      </c>
    </row>
    <row r="557">
      <c r="A557" s="11" t="n"/>
      <c r="B557" s="12" t="n"/>
      <c r="C557" s="12" t="n"/>
      <c r="D557" s="12" t="n"/>
      <c r="E557" s="12" t="n"/>
      <c r="F557" s="12" t="n"/>
      <c r="G557" s="12" t="n"/>
      <c r="H557" s="11" t="n"/>
      <c r="I557" s="12" t="n"/>
      <c r="J557" s="12" t="n"/>
      <c r="K557" s="12" t="n"/>
      <c r="L557" s="13">
        <f>OR(E557="Pedido",E557="Modificación",E557="Anulación")</f>
        <v/>
      </c>
      <c r="M557" s="13">
        <f>AND(L557,F557="Sin intervención")</f>
        <v/>
      </c>
      <c r="N557" s="13">
        <f>AND(L557,OR(F557="Revisado y grabado",F557="En espera",F557="No grabado"))</f>
        <v/>
      </c>
      <c r="O557" s="13">
        <f>AND(L557,OR(F557="Sin intervención",F557="Revisado y grabado"))</f>
        <v/>
      </c>
      <c r="P557" s="13">
        <f>AND(O557,ISNUMBER(A557),ISNUMBER(H557),N(H557)&gt;=N(A557))</f>
        <v/>
      </c>
      <c r="Q557" s="13">
        <f>AND(O557,J557="Sí")</f>
        <v/>
      </c>
      <c r="R557" s="13">
        <f>AND(S557,OR(E557="",AND(L557,F557="")))</f>
        <v/>
      </c>
      <c r="S557" s="13">
        <f>COUNTA(A557:K557)&gt;0</f>
        <v/>
      </c>
    </row>
    <row r="558">
      <c r="A558" s="11" t="n"/>
      <c r="B558" s="12" t="n"/>
      <c r="C558" s="12" t="n"/>
      <c r="D558" s="12" t="n"/>
      <c r="E558" s="12" t="n"/>
      <c r="F558" s="12" t="n"/>
      <c r="G558" s="12" t="n"/>
      <c r="H558" s="11" t="n"/>
      <c r="I558" s="12" t="n"/>
      <c r="J558" s="12" t="n"/>
      <c r="K558" s="12" t="n"/>
      <c r="L558" s="13">
        <f>OR(E558="Pedido",E558="Modificación",E558="Anulación")</f>
        <v/>
      </c>
      <c r="M558" s="13">
        <f>AND(L558,F558="Sin intervención")</f>
        <v/>
      </c>
      <c r="N558" s="13">
        <f>AND(L558,OR(F558="Revisado y grabado",F558="En espera",F558="No grabado"))</f>
        <v/>
      </c>
      <c r="O558" s="13">
        <f>AND(L558,OR(F558="Sin intervención",F558="Revisado y grabado"))</f>
        <v/>
      </c>
      <c r="P558" s="13">
        <f>AND(O558,ISNUMBER(A558),ISNUMBER(H558),N(H558)&gt;=N(A558))</f>
        <v/>
      </c>
      <c r="Q558" s="13">
        <f>AND(O558,J558="Sí")</f>
        <v/>
      </c>
      <c r="R558" s="13">
        <f>AND(S558,OR(E558="",AND(L558,F558="")))</f>
        <v/>
      </c>
      <c r="S558" s="13">
        <f>COUNTA(A558:K558)&gt;0</f>
        <v/>
      </c>
    </row>
    <row r="559">
      <c r="A559" s="11" t="n"/>
      <c r="B559" s="12" t="n"/>
      <c r="C559" s="12" t="n"/>
      <c r="D559" s="12" t="n"/>
      <c r="E559" s="12" t="n"/>
      <c r="F559" s="12" t="n"/>
      <c r="G559" s="12" t="n"/>
      <c r="H559" s="11" t="n"/>
      <c r="I559" s="12" t="n"/>
      <c r="J559" s="12" t="n"/>
      <c r="K559" s="12" t="n"/>
      <c r="L559" s="13">
        <f>OR(E559="Pedido",E559="Modificación",E559="Anulación")</f>
        <v/>
      </c>
      <c r="M559" s="13">
        <f>AND(L559,F559="Sin intervención")</f>
        <v/>
      </c>
      <c r="N559" s="13">
        <f>AND(L559,OR(F559="Revisado y grabado",F559="En espera",F559="No grabado"))</f>
        <v/>
      </c>
      <c r="O559" s="13">
        <f>AND(L559,OR(F559="Sin intervención",F559="Revisado y grabado"))</f>
        <v/>
      </c>
      <c r="P559" s="13">
        <f>AND(O559,ISNUMBER(A559),ISNUMBER(H559),N(H559)&gt;=N(A559))</f>
        <v/>
      </c>
      <c r="Q559" s="13">
        <f>AND(O559,J559="Sí")</f>
        <v/>
      </c>
      <c r="R559" s="13">
        <f>AND(S559,OR(E559="",AND(L559,F559="")))</f>
        <v/>
      </c>
      <c r="S559" s="13">
        <f>COUNTA(A559:K559)&gt;0</f>
        <v/>
      </c>
    </row>
    <row r="560">
      <c r="A560" s="11" t="n"/>
      <c r="B560" s="12" t="n"/>
      <c r="C560" s="12" t="n"/>
      <c r="D560" s="12" t="n"/>
      <c r="E560" s="12" t="n"/>
      <c r="F560" s="12" t="n"/>
      <c r="G560" s="12" t="n"/>
      <c r="H560" s="11" t="n"/>
      <c r="I560" s="12" t="n"/>
      <c r="J560" s="12" t="n"/>
      <c r="K560" s="12" t="n"/>
      <c r="L560" s="13">
        <f>OR(E560="Pedido",E560="Modificación",E560="Anulación")</f>
        <v/>
      </c>
      <c r="M560" s="13">
        <f>AND(L560,F560="Sin intervención")</f>
        <v/>
      </c>
      <c r="N560" s="13">
        <f>AND(L560,OR(F560="Revisado y grabado",F560="En espera",F560="No grabado"))</f>
        <v/>
      </c>
      <c r="O560" s="13">
        <f>AND(L560,OR(F560="Sin intervención",F560="Revisado y grabado"))</f>
        <v/>
      </c>
      <c r="P560" s="13">
        <f>AND(O560,ISNUMBER(A560),ISNUMBER(H560),N(H560)&gt;=N(A560))</f>
        <v/>
      </c>
      <c r="Q560" s="13">
        <f>AND(O560,J560="Sí")</f>
        <v/>
      </c>
      <c r="R560" s="13">
        <f>AND(S560,OR(E560="",AND(L560,F560="")))</f>
        <v/>
      </c>
      <c r="S560" s="13">
        <f>COUNTA(A560:K560)&gt;0</f>
        <v/>
      </c>
    </row>
    <row r="561">
      <c r="A561" s="11" t="n"/>
      <c r="B561" s="12" t="n"/>
      <c r="C561" s="12" t="n"/>
      <c r="D561" s="12" t="n"/>
      <c r="E561" s="12" t="n"/>
      <c r="F561" s="12" t="n"/>
      <c r="G561" s="12" t="n"/>
      <c r="H561" s="11" t="n"/>
      <c r="I561" s="12" t="n"/>
      <c r="J561" s="12" t="n"/>
      <c r="K561" s="12" t="n"/>
      <c r="L561" s="13">
        <f>OR(E561="Pedido",E561="Modificación",E561="Anulación")</f>
        <v/>
      </c>
      <c r="M561" s="13">
        <f>AND(L561,F561="Sin intervención")</f>
        <v/>
      </c>
      <c r="N561" s="13">
        <f>AND(L561,OR(F561="Revisado y grabado",F561="En espera",F561="No grabado"))</f>
        <v/>
      </c>
      <c r="O561" s="13">
        <f>AND(L561,OR(F561="Sin intervención",F561="Revisado y grabado"))</f>
        <v/>
      </c>
      <c r="P561" s="13">
        <f>AND(O561,ISNUMBER(A561),ISNUMBER(H561),N(H561)&gt;=N(A561))</f>
        <v/>
      </c>
      <c r="Q561" s="13">
        <f>AND(O561,J561="Sí")</f>
        <v/>
      </c>
      <c r="R561" s="13">
        <f>AND(S561,OR(E561="",AND(L561,F561="")))</f>
        <v/>
      </c>
      <c r="S561" s="13">
        <f>COUNTA(A561:K561)&gt;0</f>
        <v/>
      </c>
    </row>
    <row r="562">
      <c r="A562" s="11" t="n"/>
      <c r="B562" s="12" t="n"/>
      <c r="C562" s="12" t="n"/>
      <c r="D562" s="12" t="n"/>
      <c r="E562" s="12" t="n"/>
      <c r="F562" s="12" t="n"/>
      <c r="G562" s="12" t="n"/>
      <c r="H562" s="11" t="n"/>
      <c r="I562" s="12" t="n"/>
      <c r="J562" s="12" t="n"/>
      <c r="K562" s="12" t="n"/>
      <c r="L562" s="13">
        <f>OR(E562="Pedido",E562="Modificación",E562="Anulación")</f>
        <v/>
      </c>
      <c r="M562" s="13">
        <f>AND(L562,F562="Sin intervención")</f>
        <v/>
      </c>
      <c r="N562" s="13">
        <f>AND(L562,OR(F562="Revisado y grabado",F562="En espera",F562="No grabado"))</f>
        <v/>
      </c>
      <c r="O562" s="13">
        <f>AND(L562,OR(F562="Sin intervención",F562="Revisado y grabado"))</f>
        <v/>
      </c>
      <c r="P562" s="13">
        <f>AND(O562,ISNUMBER(A562),ISNUMBER(H562),N(H562)&gt;=N(A562))</f>
        <v/>
      </c>
      <c r="Q562" s="13">
        <f>AND(O562,J562="Sí")</f>
        <v/>
      </c>
      <c r="R562" s="13">
        <f>AND(S562,OR(E562="",AND(L562,F562="")))</f>
        <v/>
      </c>
      <c r="S562" s="13">
        <f>COUNTA(A562:K562)&gt;0</f>
        <v/>
      </c>
    </row>
    <row r="563">
      <c r="A563" s="11" t="n"/>
      <c r="B563" s="12" t="n"/>
      <c r="C563" s="12" t="n"/>
      <c r="D563" s="12" t="n"/>
      <c r="E563" s="12" t="n"/>
      <c r="F563" s="12" t="n"/>
      <c r="G563" s="12" t="n"/>
      <c r="H563" s="11" t="n"/>
      <c r="I563" s="12" t="n"/>
      <c r="J563" s="12" t="n"/>
      <c r="K563" s="12" t="n"/>
      <c r="L563" s="13">
        <f>OR(E563="Pedido",E563="Modificación",E563="Anulación")</f>
        <v/>
      </c>
      <c r="M563" s="13">
        <f>AND(L563,F563="Sin intervención")</f>
        <v/>
      </c>
      <c r="N563" s="13">
        <f>AND(L563,OR(F563="Revisado y grabado",F563="En espera",F563="No grabado"))</f>
        <v/>
      </c>
      <c r="O563" s="13">
        <f>AND(L563,OR(F563="Sin intervención",F563="Revisado y grabado"))</f>
        <v/>
      </c>
      <c r="P563" s="13">
        <f>AND(O563,ISNUMBER(A563),ISNUMBER(H563),N(H563)&gt;=N(A563))</f>
        <v/>
      </c>
      <c r="Q563" s="13">
        <f>AND(O563,J563="Sí")</f>
        <v/>
      </c>
      <c r="R563" s="13">
        <f>AND(S563,OR(E563="",AND(L563,F563="")))</f>
        <v/>
      </c>
      <c r="S563" s="13">
        <f>COUNTA(A563:K563)&gt;0</f>
        <v/>
      </c>
    </row>
    <row r="564">
      <c r="A564" s="11" t="n"/>
      <c r="B564" s="12" t="n"/>
      <c r="C564" s="12" t="n"/>
      <c r="D564" s="12" t="n"/>
      <c r="E564" s="12" t="n"/>
      <c r="F564" s="12" t="n"/>
      <c r="G564" s="12" t="n"/>
      <c r="H564" s="11" t="n"/>
      <c r="I564" s="12" t="n"/>
      <c r="J564" s="12" t="n"/>
      <c r="K564" s="12" t="n"/>
      <c r="L564" s="13">
        <f>OR(E564="Pedido",E564="Modificación",E564="Anulación")</f>
        <v/>
      </c>
      <c r="M564" s="13">
        <f>AND(L564,F564="Sin intervención")</f>
        <v/>
      </c>
      <c r="N564" s="13">
        <f>AND(L564,OR(F564="Revisado y grabado",F564="En espera",F564="No grabado"))</f>
        <v/>
      </c>
      <c r="O564" s="13">
        <f>AND(L564,OR(F564="Sin intervención",F564="Revisado y grabado"))</f>
        <v/>
      </c>
      <c r="P564" s="13">
        <f>AND(O564,ISNUMBER(A564),ISNUMBER(H564),N(H564)&gt;=N(A564))</f>
        <v/>
      </c>
      <c r="Q564" s="13">
        <f>AND(O564,J564="Sí")</f>
        <v/>
      </c>
      <c r="R564" s="13">
        <f>AND(S564,OR(E564="",AND(L564,F564="")))</f>
        <v/>
      </c>
      <c r="S564" s="13">
        <f>COUNTA(A564:K564)&gt;0</f>
        <v/>
      </c>
    </row>
    <row r="565">
      <c r="A565" s="11" t="n"/>
      <c r="B565" s="12" t="n"/>
      <c r="C565" s="12" t="n"/>
      <c r="D565" s="12" t="n"/>
      <c r="E565" s="12" t="n"/>
      <c r="F565" s="12" t="n"/>
      <c r="G565" s="12" t="n"/>
      <c r="H565" s="11" t="n"/>
      <c r="I565" s="12" t="n"/>
      <c r="J565" s="12" t="n"/>
      <c r="K565" s="12" t="n"/>
      <c r="L565" s="13">
        <f>OR(E565="Pedido",E565="Modificación",E565="Anulación")</f>
        <v/>
      </c>
      <c r="M565" s="13">
        <f>AND(L565,F565="Sin intervención")</f>
        <v/>
      </c>
      <c r="N565" s="13">
        <f>AND(L565,OR(F565="Revisado y grabado",F565="En espera",F565="No grabado"))</f>
        <v/>
      </c>
      <c r="O565" s="13">
        <f>AND(L565,OR(F565="Sin intervención",F565="Revisado y grabado"))</f>
        <v/>
      </c>
      <c r="P565" s="13">
        <f>AND(O565,ISNUMBER(A565),ISNUMBER(H565),N(H565)&gt;=N(A565))</f>
        <v/>
      </c>
      <c r="Q565" s="13">
        <f>AND(O565,J565="Sí")</f>
        <v/>
      </c>
      <c r="R565" s="13">
        <f>AND(S565,OR(E565="",AND(L565,F565="")))</f>
        <v/>
      </c>
      <c r="S565" s="13">
        <f>COUNTA(A565:K565)&gt;0</f>
        <v/>
      </c>
    </row>
    <row r="566">
      <c r="A566" s="11" t="n"/>
      <c r="B566" s="12" t="n"/>
      <c r="C566" s="12" t="n"/>
      <c r="D566" s="12" t="n"/>
      <c r="E566" s="12" t="n"/>
      <c r="F566" s="12" t="n"/>
      <c r="G566" s="12" t="n"/>
      <c r="H566" s="11" t="n"/>
      <c r="I566" s="12" t="n"/>
      <c r="J566" s="12" t="n"/>
      <c r="K566" s="12" t="n"/>
      <c r="L566" s="13">
        <f>OR(E566="Pedido",E566="Modificación",E566="Anulación")</f>
        <v/>
      </c>
      <c r="M566" s="13">
        <f>AND(L566,F566="Sin intervención")</f>
        <v/>
      </c>
      <c r="N566" s="13">
        <f>AND(L566,OR(F566="Revisado y grabado",F566="En espera",F566="No grabado"))</f>
        <v/>
      </c>
      <c r="O566" s="13">
        <f>AND(L566,OR(F566="Sin intervención",F566="Revisado y grabado"))</f>
        <v/>
      </c>
      <c r="P566" s="13">
        <f>AND(O566,ISNUMBER(A566),ISNUMBER(H566),N(H566)&gt;=N(A566))</f>
        <v/>
      </c>
      <c r="Q566" s="13">
        <f>AND(O566,J566="Sí")</f>
        <v/>
      </c>
      <c r="R566" s="13">
        <f>AND(S566,OR(E566="",AND(L566,F566="")))</f>
        <v/>
      </c>
      <c r="S566" s="13">
        <f>COUNTA(A566:K566)&gt;0</f>
        <v/>
      </c>
    </row>
    <row r="567">
      <c r="A567" s="11" t="n"/>
      <c r="B567" s="12" t="n"/>
      <c r="C567" s="12" t="n"/>
      <c r="D567" s="12" t="n"/>
      <c r="E567" s="12" t="n"/>
      <c r="F567" s="12" t="n"/>
      <c r="G567" s="12" t="n"/>
      <c r="H567" s="11" t="n"/>
      <c r="I567" s="12" t="n"/>
      <c r="J567" s="12" t="n"/>
      <c r="K567" s="12" t="n"/>
      <c r="L567" s="13">
        <f>OR(E567="Pedido",E567="Modificación",E567="Anulación")</f>
        <v/>
      </c>
      <c r="M567" s="13">
        <f>AND(L567,F567="Sin intervención")</f>
        <v/>
      </c>
      <c r="N567" s="13">
        <f>AND(L567,OR(F567="Revisado y grabado",F567="En espera",F567="No grabado"))</f>
        <v/>
      </c>
      <c r="O567" s="13">
        <f>AND(L567,OR(F567="Sin intervención",F567="Revisado y grabado"))</f>
        <v/>
      </c>
      <c r="P567" s="13">
        <f>AND(O567,ISNUMBER(A567),ISNUMBER(H567),N(H567)&gt;=N(A567))</f>
        <v/>
      </c>
      <c r="Q567" s="13">
        <f>AND(O567,J567="Sí")</f>
        <v/>
      </c>
      <c r="R567" s="13">
        <f>AND(S567,OR(E567="",AND(L567,F567="")))</f>
        <v/>
      </c>
      <c r="S567" s="13">
        <f>COUNTA(A567:K567)&gt;0</f>
        <v/>
      </c>
    </row>
    <row r="568">
      <c r="A568" s="11" t="n"/>
      <c r="B568" s="12" t="n"/>
      <c r="C568" s="12" t="n"/>
      <c r="D568" s="12" t="n"/>
      <c r="E568" s="12" t="n"/>
      <c r="F568" s="12" t="n"/>
      <c r="G568" s="12" t="n"/>
      <c r="H568" s="11" t="n"/>
      <c r="I568" s="12" t="n"/>
      <c r="J568" s="12" t="n"/>
      <c r="K568" s="12" t="n"/>
      <c r="L568" s="13">
        <f>OR(E568="Pedido",E568="Modificación",E568="Anulación")</f>
        <v/>
      </c>
      <c r="M568" s="13">
        <f>AND(L568,F568="Sin intervención")</f>
        <v/>
      </c>
      <c r="N568" s="13">
        <f>AND(L568,OR(F568="Revisado y grabado",F568="En espera",F568="No grabado"))</f>
        <v/>
      </c>
      <c r="O568" s="13">
        <f>AND(L568,OR(F568="Sin intervención",F568="Revisado y grabado"))</f>
        <v/>
      </c>
      <c r="P568" s="13">
        <f>AND(O568,ISNUMBER(A568),ISNUMBER(H568),N(H568)&gt;=N(A568))</f>
        <v/>
      </c>
      <c r="Q568" s="13">
        <f>AND(O568,J568="Sí")</f>
        <v/>
      </c>
      <c r="R568" s="13">
        <f>AND(S568,OR(E568="",AND(L568,F568="")))</f>
        <v/>
      </c>
      <c r="S568" s="13">
        <f>COUNTA(A568:K568)&gt;0</f>
        <v/>
      </c>
    </row>
    <row r="569">
      <c r="A569" s="11" t="n"/>
      <c r="B569" s="12" t="n"/>
      <c r="C569" s="12" t="n"/>
      <c r="D569" s="12" t="n"/>
      <c r="E569" s="12" t="n"/>
      <c r="F569" s="12" t="n"/>
      <c r="G569" s="12" t="n"/>
      <c r="H569" s="11" t="n"/>
      <c r="I569" s="12" t="n"/>
      <c r="J569" s="12" t="n"/>
      <c r="K569" s="12" t="n"/>
      <c r="L569" s="13">
        <f>OR(E569="Pedido",E569="Modificación",E569="Anulación")</f>
        <v/>
      </c>
      <c r="M569" s="13">
        <f>AND(L569,F569="Sin intervención")</f>
        <v/>
      </c>
      <c r="N569" s="13">
        <f>AND(L569,OR(F569="Revisado y grabado",F569="En espera",F569="No grabado"))</f>
        <v/>
      </c>
      <c r="O569" s="13">
        <f>AND(L569,OR(F569="Sin intervención",F569="Revisado y grabado"))</f>
        <v/>
      </c>
      <c r="P569" s="13">
        <f>AND(O569,ISNUMBER(A569),ISNUMBER(H569),N(H569)&gt;=N(A569))</f>
        <v/>
      </c>
      <c r="Q569" s="13">
        <f>AND(O569,J569="Sí")</f>
        <v/>
      </c>
      <c r="R569" s="13">
        <f>AND(S569,OR(E569="",AND(L569,F569="")))</f>
        <v/>
      </c>
      <c r="S569" s="13">
        <f>COUNTA(A569:K569)&gt;0</f>
        <v/>
      </c>
    </row>
    <row r="570">
      <c r="A570" s="11" t="n"/>
      <c r="B570" s="12" t="n"/>
      <c r="C570" s="12" t="n"/>
      <c r="D570" s="12" t="n"/>
      <c r="E570" s="12" t="n"/>
      <c r="F570" s="12" t="n"/>
      <c r="G570" s="12" t="n"/>
      <c r="H570" s="11" t="n"/>
      <c r="I570" s="12" t="n"/>
      <c r="J570" s="12" t="n"/>
      <c r="K570" s="12" t="n"/>
      <c r="L570" s="13">
        <f>OR(E570="Pedido",E570="Modificación",E570="Anulación")</f>
        <v/>
      </c>
      <c r="M570" s="13">
        <f>AND(L570,F570="Sin intervención")</f>
        <v/>
      </c>
      <c r="N570" s="13">
        <f>AND(L570,OR(F570="Revisado y grabado",F570="En espera",F570="No grabado"))</f>
        <v/>
      </c>
      <c r="O570" s="13">
        <f>AND(L570,OR(F570="Sin intervención",F570="Revisado y grabado"))</f>
        <v/>
      </c>
      <c r="P570" s="13">
        <f>AND(O570,ISNUMBER(A570),ISNUMBER(H570),N(H570)&gt;=N(A570))</f>
        <v/>
      </c>
      <c r="Q570" s="13">
        <f>AND(O570,J570="Sí")</f>
        <v/>
      </c>
      <c r="R570" s="13">
        <f>AND(S570,OR(E570="",AND(L570,F570="")))</f>
        <v/>
      </c>
      <c r="S570" s="13">
        <f>COUNTA(A570:K570)&gt;0</f>
        <v/>
      </c>
    </row>
    <row r="571">
      <c r="A571" s="11" t="n"/>
      <c r="B571" s="12" t="n"/>
      <c r="C571" s="12" t="n"/>
      <c r="D571" s="12" t="n"/>
      <c r="E571" s="12" t="n"/>
      <c r="F571" s="12" t="n"/>
      <c r="G571" s="12" t="n"/>
      <c r="H571" s="11" t="n"/>
      <c r="I571" s="12" t="n"/>
      <c r="J571" s="12" t="n"/>
      <c r="K571" s="12" t="n"/>
      <c r="L571" s="13">
        <f>OR(E571="Pedido",E571="Modificación",E571="Anulación")</f>
        <v/>
      </c>
      <c r="M571" s="13">
        <f>AND(L571,F571="Sin intervención")</f>
        <v/>
      </c>
      <c r="N571" s="13">
        <f>AND(L571,OR(F571="Revisado y grabado",F571="En espera",F571="No grabado"))</f>
        <v/>
      </c>
      <c r="O571" s="13">
        <f>AND(L571,OR(F571="Sin intervención",F571="Revisado y grabado"))</f>
        <v/>
      </c>
      <c r="P571" s="13">
        <f>AND(O571,ISNUMBER(A571),ISNUMBER(H571),N(H571)&gt;=N(A571))</f>
        <v/>
      </c>
      <c r="Q571" s="13">
        <f>AND(O571,J571="Sí")</f>
        <v/>
      </c>
      <c r="R571" s="13">
        <f>AND(S571,OR(E571="",AND(L571,F571="")))</f>
        <v/>
      </c>
      <c r="S571" s="13">
        <f>COUNTA(A571:K571)&gt;0</f>
        <v/>
      </c>
    </row>
    <row r="572">
      <c r="A572" s="11" t="n"/>
      <c r="B572" s="12" t="n"/>
      <c r="C572" s="12" t="n"/>
      <c r="D572" s="12" t="n"/>
      <c r="E572" s="12" t="n"/>
      <c r="F572" s="12" t="n"/>
      <c r="G572" s="12" t="n"/>
      <c r="H572" s="11" t="n"/>
      <c r="I572" s="12" t="n"/>
      <c r="J572" s="12" t="n"/>
      <c r="K572" s="12" t="n"/>
      <c r="L572" s="13">
        <f>OR(E572="Pedido",E572="Modificación",E572="Anulación")</f>
        <v/>
      </c>
      <c r="M572" s="13">
        <f>AND(L572,F572="Sin intervención")</f>
        <v/>
      </c>
      <c r="N572" s="13">
        <f>AND(L572,OR(F572="Revisado y grabado",F572="En espera",F572="No grabado"))</f>
        <v/>
      </c>
      <c r="O572" s="13">
        <f>AND(L572,OR(F572="Sin intervención",F572="Revisado y grabado"))</f>
        <v/>
      </c>
      <c r="P572" s="13">
        <f>AND(O572,ISNUMBER(A572),ISNUMBER(H572),N(H572)&gt;=N(A572))</f>
        <v/>
      </c>
      <c r="Q572" s="13">
        <f>AND(O572,J572="Sí")</f>
        <v/>
      </c>
      <c r="R572" s="13">
        <f>AND(S572,OR(E572="",AND(L572,F572="")))</f>
        <v/>
      </c>
      <c r="S572" s="13">
        <f>COUNTA(A572:K572)&gt;0</f>
        <v/>
      </c>
    </row>
    <row r="573">
      <c r="A573" s="11" t="n"/>
      <c r="B573" s="12" t="n"/>
      <c r="C573" s="12" t="n"/>
      <c r="D573" s="12" t="n"/>
      <c r="E573" s="12" t="n"/>
      <c r="F573" s="12" t="n"/>
      <c r="G573" s="12" t="n"/>
      <c r="H573" s="11" t="n"/>
      <c r="I573" s="12" t="n"/>
      <c r="J573" s="12" t="n"/>
      <c r="K573" s="12" t="n"/>
      <c r="L573" s="13">
        <f>OR(E573="Pedido",E573="Modificación",E573="Anulación")</f>
        <v/>
      </c>
      <c r="M573" s="13">
        <f>AND(L573,F573="Sin intervención")</f>
        <v/>
      </c>
      <c r="N573" s="13">
        <f>AND(L573,OR(F573="Revisado y grabado",F573="En espera",F573="No grabado"))</f>
        <v/>
      </c>
      <c r="O573" s="13">
        <f>AND(L573,OR(F573="Sin intervención",F573="Revisado y grabado"))</f>
        <v/>
      </c>
      <c r="P573" s="13">
        <f>AND(O573,ISNUMBER(A573),ISNUMBER(H573),N(H573)&gt;=N(A573))</f>
        <v/>
      </c>
      <c r="Q573" s="13">
        <f>AND(O573,J573="Sí")</f>
        <v/>
      </c>
      <c r="R573" s="13">
        <f>AND(S573,OR(E573="",AND(L573,F573="")))</f>
        <v/>
      </c>
      <c r="S573" s="13">
        <f>COUNTA(A573:K573)&gt;0</f>
        <v/>
      </c>
    </row>
    <row r="574">
      <c r="A574" s="11" t="n"/>
      <c r="B574" s="12" t="n"/>
      <c r="C574" s="12" t="n"/>
      <c r="D574" s="12" t="n"/>
      <c r="E574" s="12" t="n"/>
      <c r="F574" s="12" t="n"/>
      <c r="G574" s="12" t="n"/>
      <c r="H574" s="11" t="n"/>
      <c r="I574" s="12" t="n"/>
      <c r="J574" s="12" t="n"/>
      <c r="K574" s="12" t="n"/>
      <c r="L574" s="13">
        <f>OR(E574="Pedido",E574="Modificación",E574="Anulación")</f>
        <v/>
      </c>
      <c r="M574" s="13">
        <f>AND(L574,F574="Sin intervención")</f>
        <v/>
      </c>
      <c r="N574" s="13">
        <f>AND(L574,OR(F574="Revisado y grabado",F574="En espera",F574="No grabado"))</f>
        <v/>
      </c>
      <c r="O574" s="13">
        <f>AND(L574,OR(F574="Sin intervención",F574="Revisado y grabado"))</f>
        <v/>
      </c>
      <c r="P574" s="13">
        <f>AND(O574,ISNUMBER(A574),ISNUMBER(H574),N(H574)&gt;=N(A574))</f>
        <v/>
      </c>
      <c r="Q574" s="13">
        <f>AND(O574,J574="Sí")</f>
        <v/>
      </c>
      <c r="R574" s="13">
        <f>AND(S574,OR(E574="",AND(L574,F574="")))</f>
        <v/>
      </c>
      <c r="S574" s="13">
        <f>COUNTA(A574:K574)&gt;0</f>
        <v/>
      </c>
    </row>
    <row r="575">
      <c r="A575" s="11" t="n"/>
      <c r="B575" s="12" t="n"/>
      <c r="C575" s="12" t="n"/>
      <c r="D575" s="12" t="n"/>
      <c r="E575" s="12" t="n"/>
      <c r="F575" s="12" t="n"/>
      <c r="G575" s="12" t="n"/>
      <c r="H575" s="11" t="n"/>
      <c r="I575" s="12" t="n"/>
      <c r="J575" s="12" t="n"/>
      <c r="K575" s="12" t="n"/>
      <c r="L575" s="13">
        <f>OR(E575="Pedido",E575="Modificación",E575="Anulación")</f>
        <v/>
      </c>
      <c r="M575" s="13">
        <f>AND(L575,F575="Sin intervención")</f>
        <v/>
      </c>
      <c r="N575" s="13">
        <f>AND(L575,OR(F575="Revisado y grabado",F575="En espera",F575="No grabado"))</f>
        <v/>
      </c>
      <c r="O575" s="13">
        <f>AND(L575,OR(F575="Sin intervención",F575="Revisado y grabado"))</f>
        <v/>
      </c>
      <c r="P575" s="13">
        <f>AND(O575,ISNUMBER(A575),ISNUMBER(H575),N(H575)&gt;=N(A575))</f>
        <v/>
      </c>
      <c r="Q575" s="13">
        <f>AND(O575,J575="Sí")</f>
        <v/>
      </c>
      <c r="R575" s="13">
        <f>AND(S575,OR(E575="",AND(L575,F575="")))</f>
        <v/>
      </c>
      <c r="S575" s="13">
        <f>COUNTA(A575:K575)&gt;0</f>
        <v/>
      </c>
    </row>
    <row r="576">
      <c r="A576" s="11" t="n"/>
      <c r="B576" s="12" t="n"/>
      <c r="C576" s="12" t="n"/>
      <c r="D576" s="12" t="n"/>
      <c r="E576" s="12" t="n"/>
      <c r="F576" s="12" t="n"/>
      <c r="G576" s="12" t="n"/>
      <c r="H576" s="11" t="n"/>
      <c r="I576" s="12" t="n"/>
      <c r="J576" s="12" t="n"/>
      <c r="K576" s="12" t="n"/>
      <c r="L576" s="13">
        <f>OR(E576="Pedido",E576="Modificación",E576="Anulación")</f>
        <v/>
      </c>
      <c r="M576" s="13">
        <f>AND(L576,F576="Sin intervención")</f>
        <v/>
      </c>
      <c r="N576" s="13">
        <f>AND(L576,OR(F576="Revisado y grabado",F576="En espera",F576="No grabado"))</f>
        <v/>
      </c>
      <c r="O576" s="13">
        <f>AND(L576,OR(F576="Sin intervención",F576="Revisado y grabado"))</f>
        <v/>
      </c>
      <c r="P576" s="13">
        <f>AND(O576,ISNUMBER(A576),ISNUMBER(H576),N(H576)&gt;=N(A576))</f>
        <v/>
      </c>
      <c r="Q576" s="13">
        <f>AND(O576,J576="Sí")</f>
        <v/>
      </c>
      <c r="R576" s="13">
        <f>AND(S576,OR(E576="",AND(L576,F576="")))</f>
        <v/>
      </c>
      <c r="S576" s="13">
        <f>COUNTA(A576:K576)&gt;0</f>
        <v/>
      </c>
    </row>
    <row r="577">
      <c r="A577" s="11" t="n"/>
      <c r="B577" s="12" t="n"/>
      <c r="C577" s="12" t="n"/>
      <c r="D577" s="12" t="n"/>
      <c r="E577" s="12" t="n"/>
      <c r="F577" s="12" t="n"/>
      <c r="G577" s="12" t="n"/>
      <c r="H577" s="11" t="n"/>
      <c r="I577" s="12" t="n"/>
      <c r="J577" s="12" t="n"/>
      <c r="K577" s="12" t="n"/>
      <c r="L577" s="13">
        <f>OR(E577="Pedido",E577="Modificación",E577="Anulación")</f>
        <v/>
      </c>
      <c r="M577" s="13">
        <f>AND(L577,F577="Sin intervención")</f>
        <v/>
      </c>
      <c r="N577" s="13">
        <f>AND(L577,OR(F577="Revisado y grabado",F577="En espera",F577="No grabado"))</f>
        <v/>
      </c>
      <c r="O577" s="13">
        <f>AND(L577,OR(F577="Sin intervención",F577="Revisado y grabado"))</f>
        <v/>
      </c>
      <c r="P577" s="13">
        <f>AND(O577,ISNUMBER(A577),ISNUMBER(H577),N(H577)&gt;=N(A577))</f>
        <v/>
      </c>
      <c r="Q577" s="13">
        <f>AND(O577,J577="Sí")</f>
        <v/>
      </c>
      <c r="R577" s="13">
        <f>AND(S577,OR(E577="",AND(L577,F577="")))</f>
        <v/>
      </c>
      <c r="S577" s="13">
        <f>COUNTA(A577:K577)&gt;0</f>
        <v/>
      </c>
    </row>
    <row r="578">
      <c r="A578" s="11" t="n"/>
      <c r="B578" s="12" t="n"/>
      <c r="C578" s="12" t="n"/>
      <c r="D578" s="12" t="n"/>
      <c r="E578" s="12" t="n"/>
      <c r="F578" s="12" t="n"/>
      <c r="G578" s="12" t="n"/>
      <c r="H578" s="11" t="n"/>
      <c r="I578" s="12" t="n"/>
      <c r="J578" s="12" t="n"/>
      <c r="K578" s="12" t="n"/>
      <c r="L578" s="13">
        <f>OR(E578="Pedido",E578="Modificación",E578="Anulación")</f>
        <v/>
      </c>
      <c r="M578" s="13">
        <f>AND(L578,F578="Sin intervención")</f>
        <v/>
      </c>
      <c r="N578" s="13">
        <f>AND(L578,OR(F578="Revisado y grabado",F578="En espera",F578="No grabado"))</f>
        <v/>
      </c>
      <c r="O578" s="13">
        <f>AND(L578,OR(F578="Sin intervención",F578="Revisado y grabado"))</f>
        <v/>
      </c>
      <c r="P578" s="13">
        <f>AND(O578,ISNUMBER(A578),ISNUMBER(H578),N(H578)&gt;=N(A578))</f>
        <v/>
      </c>
      <c r="Q578" s="13">
        <f>AND(O578,J578="Sí")</f>
        <v/>
      </c>
      <c r="R578" s="13">
        <f>AND(S578,OR(E578="",AND(L578,F578="")))</f>
        <v/>
      </c>
      <c r="S578" s="13">
        <f>COUNTA(A578:K578)&gt;0</f>
        <v/>
      </c>
    </row>
    <row r="579">
      <c r="A579" s="11" t="n"/>
      <c r="B579" s="12" t="n"/>
      <c r="C579" s="12" t="n"/>
      <c r="D579" s="12" t="n"/>
      <c r="E579" s="12" t="n"/>
      <c r="F579" s="12" t="n"/>
      <c r="G579" s="12" t="n"/>
      <c r="H579" s="11" t="n"/>
      <c r="I579" s="12" t="n"/>
      <c r="J579" s="12" t="n"/>
      <c r="K579" s="12" t="n"/>
      <c r="L579" s="13">
        <f>OR(E579="Pedido",E579="Modificación",E579="Anulación")</f>
        <v/>
      </c>
      <c r="M579" s="13">
        <f>AND(L579,F579="Sin intervención")</f>
        <v/>
      </c>
      <c r="N579" s="13">
        <f>AND(L579,OR(F579="Revisado y grabado",F579="En espera",F579="No grabado"))</f>
        <v/>
      </c>
      <c r="O579" s="13">
        <f>AND(L579,OR(F579="Sin intervención",F579="Revisado y grabado"))</f>
        <v/>
      </c>
      <c r="P579" s="13">
        <f>AND(O579,ISNUMBER(A579),ISNUMBER(H579),N(H579)&gt;=N(A579))</f>
        <v/>
      </c>
      <c r="Q579" s="13">
        <f>AND(O579,J579="Sí")</f>
        <v/>
      </c>
      <c r="R579" s="13">
        <f>AND(S579,OR(E579="",AND(L579,F579="")))</f>
        <v/>
      </c>
      <c r="S579" s="13">
        <f>COUNTA(A579:K579)&gt;0</f>
        <v/>
      </c>
    </row>
    <row r="580">
      <c r="A580" s="11" t="n"/>
      <c r="B580" s="12" t="n"/>
      <c r="C580" s="12" t="n"/>
      <c r="D580" s="12" t="n"/>
      <c r="E580" s="12" t="n"/>
      <c r="F580" s="12" t="n"/>
      <c r="G580" s="12" t="n"/>
      <c r="H580" s="11" t="n"/>
      <c r="I580" s="12" t="n"/>
      <c r="J580" s="12" t="n"/>
      <c r="K580" s="12" t="n"/>
      <c r="L580" s="13">
        <f>OR(E580="Pedido",E580="Modificación",E580="Anulación")</f>
        <v/>
      </c>
      <c r="M580" s="13">
        <f>AND(L580,F580="Sin intervención")</f>
        <v/>
      </c>
      <c r="N580" s="13">
        <f>AND(L580,OR(F580="Revisado y grabado",F580="En espera",F580="No grabado"))</f>
        <v/>
      </c>
      <c r="O580" s="13">
        <f>AND(L580,OR(F580="Sin intervención",F580="Revisado y grabado"))</f>
        <v/>
      </c>
      <c r="P580" s="13">
        <f>AND(O580,ISNUMBER(A580),ISNUMBER(H580),N(H580)&gt;=N(A580))</f>
        <v/>
      </c>
      <c r="Q580" s="13">
        <f>AND(O580,J580="Sí")</f>
        <v/>
      </c>
      <c r="R580" s="13">
        <f>AND(S580,OR(E580="",AND(L580,F580="")))</f>
        <v/>
      </c>
      <c r="S580" s="13">
        <f>COUNTA(A580:K580)&gt;0</f>
        <v/>
      </c>
    </row>
    <row r="581">
      <c r="A581" s="11" t="n"/>
      <c r="B581" s="12" t="n"/>
      <c r="C581" s="12" t="n"/>
      <c r="D581" s="12" t="n"/>
      <c r="E581" s="12" t="n"/>
      <c r="F581" s="12" t="n"/>
      <c r="G581" s="12" t="n"/>
      <c r="H581" s="11" t="n"/>
      <c r="I581" s="12" t="n"/>
      <c r="J581" s="12" t="n"/>
      <c r="K581" s="12" t="n"/>
      <c r="L581" s="13">
        <f>OR(E581="Pedido",E581="Modificación",E581="Anulación")</f>
        <v/>
      </c>
      <c r="M581" s="13">
        <f>AND(L581,F581="Sin intervención")</f>
        <v/>
      </c>
      <c r="N581" s="13">
        <f>AND(L581,OR(F581="Revisado y grabado",F581="En espera",F581="No grabado"))</f>
        <v/>
      </c>
      <c r="O581" s="13">
        <f>AND(L581,OR(F581="Sin intervención",F581="Revisado y grabado"))</f>
        <v/>
      </c>
      <c r="P581" s="13">
        <f>AND(O581,ISNUMBER(A581),ISNUMBER(H581),N(H581)&gt;=N(A581))</f>
        <v/>
      </c>
      <c r="Q581" s="13">
        <f>AND(O581,J581="Sí")</f>
        <v/>
      </c>
      <c r="R581" s="13">
        <f>AND(S581,OR(E581="",AND(L581,F581="")))</f>
        <v/>
      </c>
      <c r="S581" s="13">
        <f>COUNTA(A581:K581)&gt;0</f>
        <v/>
      </c>
    </row>
    <row r="582">
      <c r="A582" s="11" t="n"/>
      <c r="B582" s="12" t="n"/>
      <c r="C582" s="12" t="n"/>
      <c r="D582" s="12" t="n"/>
      <c r="E582" s="12" t="n"/>
      <c r="F582" s="12" t="n"/>
      <c r="G582" s="12" t="n"/>
      <c r="H582" s="11" t="n"/>
      <c r="I582" s="12" t="n"/>
      <c r="J582" s="12" t="n"/>
      <c r="K582" s="12" t="n"/>
      <c r="L582" s="13">
        <f>OR(E582="Pedido",E582="Modificación",E582="Anulación")</f>
        <v/>
      </c>
      <c r="M582" s="13">
        <f>AND(L582,F582="Sin intervención")</f>
        <v/>
      </c>
      <c r="N582" s="13">
        <f>AND(L582,OR(F582="Revisado y grabado",F582="En espera",F582="No grabado"))</f>
        <v/>
      </c>
      <c r="O582" s="13">
        <f>AND(L582,OR(F582="Sin intervención",F582="Revisado y grabado"))</f>
        <v/>
      </c>
      <c r="P582" s="13">
        <f>AND(O582,ISNUMBER(A582),ISNUMBER(H582),N(H582)&gt;=N(A582))</f>
        <v/>
      </c>
      <c r="Q582" s="13">
        <f>AND(O582,J582="Sí")</f>
        <v/>
      </c>
      <c r="R582" s="13">
        <f>AND(S582,OR(E582="",AND(L582,F582="")))</f>
        <v/>
      </c>
      <c r="S582" s="13">
        <f>COUNTA(A582:K582)&gt;0</f>
        <v/>
      </c>
    </row>
    <row r="583">
      <c r="A583" s="11" t="n"/>
      <c r="B583" s="12" t="n"/>
      <c r="C583" s="12" t="n"/>
      <c r="D583" s="12" t="n"/>
      <c r="E583" s="12" t="n"/>
      <c r="F583" s="12" t="n"/>
      <c r="G583" s="12" t="n"/>
      <c r="H583" s="11" t="n"/>
      <c r="I583" s="12" t="n"/>
      <c r="J583" s="12" t="n"/>
      <c r="K583" s="12" t="n"/>
      <c r="L583" s="13">
        <f>OR(E583="Pedido",E583="Modificación",E583="Anulación")</f>
        <v/>
      </c>
      <c r="M583" s="13">
        <f>AND(L583,F583="Sin intervención")</f>
        <v/>
      </c>
      <c r="N583" s="13">
        <f>AND(L583,OR(F583="Revisado y grabado",F583="En espera",F583="No grabado"))</f>
        <v/>
      </c>
      <c r="O583" s="13">
        <f>AND(L583,OR(F583="Sin intervención",F583="Revisado y grabado"))</f>
        <v/>
      </c>
      <c r="P583" s="13">
        <f>AND(O583,ISNUMBER(A583),ISNUMBER(H583),N(H583)&gt;=N(A583))</f>
        <v/>
      </c>
      <c r="Q583" s="13">
        <f>AND(O583,J583="Sí")</f>
        <v/>
      </c>
      <c r="R583" s="13">
        <f>AND(S583,OR(E583="",AND(L583,F583="")))</f>
        <v/>
      </c>
      <c r="S583" s="13">
        <f>COUNTA(A583:K583)&gt;0</f>
        <v/>
      </c>
    </row>
    <row r="584">
      <c r="A584" s="11" t="n"/>
      <c r="B584" s="12" t="n"/>
      <c r="C584" s="12" t="n"/>
      <c r="D584" s="12" t="n"/>
      <c r="E584" s="12" t="n"/>
      <c r="F584" s="12" t="n"/>
      <c r="G584" s="12" t="n"/>
      <c r="H584" s="11" t="n"/>
      <c r="I584" s="12" t="n"/>
      <c r="J584" s="12" t="n"/>
      <c r="K584" s="12" t="n"/>
      <c r="L584" s="13">
        <f>OR(E584="Pedido",E584="Modificación",E584="Anulación")</f>
        <v/>
      </c>
      <c r="M584" s="13">
        <f>AND(L584,F584="Sin intervención")</f>
        <v/>
      </c>
      <c r="N584" s="13">
        <f>AND(L584,OR(F584="Revisado y grabado",F584="En espera",F584="No grabado"))</f>
        <v/>
      </c>
      <c r="O584" s="13">
        <f>AND(L584,OR(F584="Sin intervención",F584="Revisado y grabado"))</f>
        <v/>
      </c>
      <c r="P584" s="13">
        <f>AND(O584,ISNUMBER(A584),ISNUMBER(H584),N(H584)&gt;=N(A584))</f>
        <v/>
      </c>
      <c r="Q584" s="13">
        <f>AND(O584,J584="Sí")</f>
        <v/>
      </c>
      <c r="R584" s="13">
        <f>AND(S584,OR(E584="",AND(L584,F584="")))</f>
        <v/>
      </c>
      <c r="S584" s="13">
        <f>COUNTA(A584:K584)&gt;0</f>
        <v/>
      </c>
    </row>
    <row r="585">
      <c r="A585" s="11" t="n"/>
      <c r="B585" s="12" t="n"/>
      <c r="C585" s="12" t="n"/>
      <c r="D585" s="12" t="n"/>
      <c r="E585" s="12" t="n"/>
      <c r="F585" s="12" t="n"/>
      <c r="G585" s="12" t="n"/>
      <c r="H585" s="11" t="n"/>
      <c r="I585" s="12" t="n"/>
      <c r="J585" s="12" t="n"/>
      <c r="K585" s="12" t="n"/>
      <c r="L585" s="13">
        <f>OR(E585="Pedido",E585="Modificación",E585="Anulación")</f>
        <v/>
      </c>
      <c r="M585" s="13">
        <f>AND(L585,F585="Sin intervención")</f>
        <v/>
      </c>
      <c r="N585" s="13">
        <f>AND(L585,OR(F585="Revisado y grabado",F585="En espera",F585="No grabado"))</f>
        <v/>
      </c>
      <c r="O585" s="13">
        <f>AND(L585,OR(F585="Sin intervención",F585="Revisado y grabado"))</f>
        <v/>
      </c>
      <c r="P585" s="13">
        <f>AND(O585,ISNUMBER(A585),ISNUMBER(H585),N(H585)&gt;=N(A585))</f>
        <v/>
      </c>
      <c r="Q585" s="13">
        <f>AND(O585,J585="Sí")</f>
        <v/>
      </c>
      <c r="R585" s="13">
        <f>AND(S585,OR(E585="",AND(L585,F585="")))</f>
        <v/>
      </c>
      <c r="S585" s="13">
        <f>COUNTA(A585:K585)&gt;0</f>
        <v/>
      </c>
    </row>
    <row r="586">
      <c r="A586" s="11" t="n"/>
      <c r="B586" s="12" t="n"/>
      <c r="C586" s="12" t="n"/>
      <c r="D586" s="12" t="n"/>
      <c r="E586" s="12" t="n"/>
      <c r="F586" s="12" t="n"/>
      <c r="G586" s="12" t="n"/>
      <c r="H586" s="11" t="n"/>
      <c r="I586" s="12" t="n"/>
      <c r="J586" s="12" t="n"/>
      <c r="K586" s="12" t="n"/>
      <c r="L586" s="13">
        <f>OR(E586="Pedido",E586="Modificación",E586="Anulación")</f>
        <v/>
      </c>
      <c r="M586" s="13">
        <f>AND(L586,F586="Sin intervención")</f>
        <v/>
      </c>
      <c r="N586" s="13">
        <f>AND(L586,OR(F586="Revisado y grabado",F586="En espera",F586="No grabado"))</f>
        <v/>
      </c>
      <c r="O586" s="13">
        <f>AND(L586,OR(F586="Sin intervención",F586="Revisado y grabado"))</f>
        <v/>
      </c>
      <c r="P586" s="13">
        <f>AND(O586,ISNUMBER(A586),ISNUMBER(H586),N(H586)&gt;=N(A586))</f>
        <v/>
      </c>
      <c r="Q586" s="13">
        <f>AND(O586,J586="Sí")</f>
        <v/>
      </c>
      <c r="R586" s="13">
        <f>AND(S586,OR(E586="",AND(L586,F586="")))</f>
        <v/>
      </c>
      <c r="S586" s="13">
        <f>COUNTA(A586:K586)&gt;0</f>
        <v/>
      </c>
    </row>
    <row r="587">
      <c r="A587" s="11" t="n"/>
      <c r="B587" s="12" t="n"/>
      <c r="C587" s="12" t="n"/>
      <c r="D587" s="12" t="n"/>
      <c r="E587" s="12" t="n"/>
      <c r="F587" s="12" t="n"/>
      <c r="G587" s="12" t="n"/>
      <c r="H587" s="11" t="n"/>
      <c r="I587" s="12" t="n"/>
      <c r="J587" s="12" t="n"/>
      <c r="K587" s="12" t="n"/>
      <c r="L587" s="13">
        <f>OR(E587="Pedido",E587="Modificación",E587="Anulación")</f>
        <v/>
      </c>
      <c r="M587" s="13">
        <f>AND(L587,F587="Sin intervención")</f>
        <v/>
      </c>
      <c r="N587" s="13">
        <f>AND(L587,OR(F587="Revisado y grabado",F587="En espera",F587="No grabado"))</f>
        <v/>
      </c>
      <c r="O587" s="13">
        <f>AND(L587,OR(F587="Sin intervención",F587="Revisado y grabado"))</f>
        <v/>
      </c>
      <c r="P587" s="13">
        <f>AND(O587,ISNUMBER(A587),ISNUMBER(H587),N(H587)&gt;=N(A587))</f>
        <v/>
      </c>
      <c r="Q587" s="13">
        <f>AND(O587,J587="Sí")</f>
        <v/>
      </c>
      <c r="R587" s="13">
        <f>AND(S587,OR(E587="",AND(L587,F587="")))</f>
        <v/>
      </c>
      <c r="S587" s="13">
        <f>COUNTA(A587:K587)&gt;0</f>
        <v/>
      </c>
    </row>
    <row r="588">
      <c r="A588" s="11" t="n"/>
      <c r="B588" s="12" t="n"/>
      <c r="C588" s="12" t="n"/>
      <c r="D588" s="12" t="n"/>
      <c r="E588" s="12" t="n"/>
      <c r="F588" s="12" t="n"/>
      <c r="G588" s="12" t="n"/>
      <c r="H588" s="11" t="n"/>
      <c r="I588" s="12" t="n"/>
      <c r="J588" s="12" t="n"/>
      <c r="K588" s="12" t="n"/>
      <c r="L588" s="13">
        <f>OR(E588="Pedido",E588="Modificación",E588="Anulación")</f>
        <v/>
      </c>
      <c r="M588" s="13">
        <f>AND(L588,F588="Sin intervención")</f>
        <v/>
      </c>
      <c r="N588" s="13">
        <f>AND(L588,OR(F588="Revisado y grabado",F588="En espera",F588="No grabado"))</f>
        <v/>
      </c>
      <c r="O588" s="13">
        <f>AND(L588,OR(F588="Sin intervención",F588="Revisado y grabado"))</f>
        <v/>
      </c>
      <c r="P588" s="13">
        <f>AND(O588,ISNUMBER(A588),ISNUMBER(H588),N(H588)&gt;=N(A588))</f>
        <v/>
      </c>
      <c r="Q588" s="13">
        <f>AND(O588,J588="Sí")</f>
        <v/>
      </c>
      <c r="R588" s="13">
        <f>AND(S588,OR(E588="",AND(L588,F588="")))</f>
        <v/>
      </c>
      <c r="S588" s="13">
        <f>COUNTA(A588:K588)&gt;0</f>
        <v/>
      </c>
    </row>
    <row r="589">
      <c r="A589" s="11" t="n"/>
      <c r="B589" s="12" t="n"/>
      <c r="C589" s="12" t="n"/>
      <c r="D589" s="12" t="n"/>
      <c r="E589" s="12" t="n"/>
      <c r="F589" s="12" t="n"/>
      <c r="G589" s="12" t="n"/>
      <c r="H589" s="11" t="n"/>
      <c r="I589" s="12" t="n"/>
      <c r="J589" s="12" t="n"/>
      <c r="K589" s="12" t="n"/>
      <c r="L589" s="13">
        <f>OR(E589="Pedido",E589="Modificación",E589="Anulación")</f>
        <v/>
      </c>
      <c r="M589" s="13">
        <f>AND(L589,F589="Sin intervención")</f>
        <v/>
      </c>
      <c r="N589" s="13">
        <f>AND(L589,OR(F589="Revisado y grabado",F589="En espera",F589="No grabado"))</f>
        <v/>
      </c>
      <c r="O589" s="13">
        <f>AND(L589,OR(F589="Sin intervención",F589="Revisado y grabado"))</f>
        <v/>
      </c>
      <c r="P589" s="13">
        <f>AND(O589,ISNUMBER(A589),ISNUMBER(H589),N(H589)&gt;=N(A589))</f>
        <v/>
      </c>
      <c r="Q589" s="13">
        <f>AND(O589,J589="Sí")</f>
        <v/>
      </c>
      <c r="R589" s="13">
        <f>AND(S589,OR(E589="",AND(L589,F589="")))</f>
        <v/>
      </c>
      <c r="S589" s="13">
        <f>COUNTA(A589:K589)&gt;0</f>
        <v/>
      </c>
    </row>
    <row r="590">
      <c r="A590" s="11" t="n"/>
      <c r="B590" s="12" t="n"/>
      <c r="C590" s="12" t="n"/>
      <c r="D590" s="12" t="n"/>
      <c r="E590" s="12" t="n"/>
      <c r="F590" s="12" t="n"/>
      <c r="G590" s="12" t="n"/>
      <c r="H590" s="11" t="n"/>
      <c r="I590" s="12" t="n"/>
      <c r="J590" s="12" t="n"/>
      <c r="K590" s="12" t="n"/>
      <c r="L590" s="13">
        <f>OR(E590="Pedido",E590="Modificación",E590="Anulación")</f>
        <v/>
      </c>
      <c r="M590" s="13">
        <f>AND(L590,F590="Sin intervención")</f>
        <v/>
      </c>
      <c r="N590" s="13">
        <f>AND(L590,OR(F590="Revisado y grabado",F590="En espera",F590="No grabado"))</f>
        <v/>
      </c>
      <c r="O590" s="13">
        <f>AND(L590,OR(F590="Sin intervención",F590="Revisado y grabado"))</f>
        <v/>
      </c>
      <c r="P590" s="13">
        <f>AND(O590,ISNUMBER(A590),ISNUMBER(H590),N(H590)&gt;=N(A590))</f>
        <v/>
      </c>
      <c r="Q590" s="13">
        <f>AND(O590,J590="Sí")</f>
        <v/>
      </c>
      <c r="R590" s="13">
        <f>AND(S590,OR(E590="",AND(L590,F590="")))</f>
        <v/>
      </c>
      <c r="S590" s="13">
        <f>COUNTA(A590:K590)&gt;0</f>
        <v/>
      </c>
    </row>
    <row r="591">
      <c r="A591" s="11" t="n"/>
      <c r="B591" s="12" t="n"/>
      <c r="C591" s="12" t="n"/>
      <c r="D591" s="12" t="n"/>
      <c r="E591" s="12" t="n"/>
      <c r="F591" s="12" t="n"/>
      <c r="G591" s="12" t="n"/>
      <c r="H591" s="11" t="n"/>
      <c r="I591" s="12" t="n"/>
      <c r="J591" s="12" t="n"/>
      <c r="K591" s="12" t="n"/>
      <c r="L591" s="13">
        <f>OR(E591="Pedido",E591="Modificación",E591="Anulación")</f>
        <v/>
      </c>
      <c r="M591" s="13">
        <f>AND(L591,F591="Sin intervención")</f>
        <v/>
      </c>
      <c r="N591" s="13">
        <f>AND(L591,OR(F591="Revisado y grabado",F591="En espera",F591="No grabado"))</f>
        <v/>
      </c>
      <c r="O591" s="13">
        <f>AND(L591,OR(F591="Sin intervención",F591="Revisado y grabado"))</f>
        <v/>
      </c>
      <c r="P591" s="13">
        <f>AND(O591,ISNUMBER(A591),ISNUMBER(H591),N(H591)&gt;=N(A591))</f>
        <v/>
      </c>
      <c r="Q591" s="13">
        <f>AND(O591,J591="Sí")</f>
        <v/>
      </c>
      <c r="R591" s="13">
        <f>AND(S591,OR(E591="",AND(L591,F591="")))</f>
        <v/>
      </c>
      <c r="S591" s="13">
        <f>COUNTA(A591:K591)&gt;0</f>
        <v/>
      </c>
    </row>
    <row r="592">
      <c r="A592" s="11" t="n"/>
      <c r="B592" s="12" t="n"/>
      <c r="C592" s="12" t="n"/>
      <c r="D592" s="12" t="n"/>
      <c r="E592" s="12" t="n"/>
      <c r="F592" s="12" t="n"/>
      <c r="G592" s="12" t="n"/>
      <c r="H592" s="11" t="n"/>
      <c r="I592" s="12" t="n"/>
      <c r="J592" s="12" t="n"/>
      <c r="K592" s="12" t="n"/>
      <c r="L592" s="13">
        <f>OR(E592="Pedido",E592="Modificación",E592="Anulación")</f>
        <v/>
      </c>
      <c r="M592" s="13">
        <f>AND(L592,F592="Sin intervención")</f>
        <v/>
      </c>
      <c r="N592" s="13">
        <f>AND(L592,OR(F592="Revisado y grabado",F592="En espera",F592="No grabado"))</f>
        <v/>
      </c>
      <c r="O592" s="13">
        <f>AND(L592,OR(F592="Sin intervención",F592="Revisado y grabado"))</f>
        <v/>
      </c>
      <c r="P592" s="13">
        <f>AND(O592,ISNUMBER(A592),ISNUMBER(H592),N(H592)&gt;=N(A592))</f>
        <v/>
      </c>
      <c r="Q592" s="13">
        <f>AND(O592,J592="Sí")</f>
        <v/>
      </c>
      <c r="R592" s="13">
        <f>AND(S592,OR(E592="",AND(L592,F592="")))</f>
        <v/>
      </c>
      <c r="S592" s="13">
        <f>COUNTA(A592:K592)&gt;0</f>
        <v/>
      </c>
    </row>
    <row r="593">
      <c r="A593" s="11" t="n"/>
      <c r="B593" s="12" t="n"/>
      <c r="C593" s="12" t="n"/>
      <c r="D593" s="12" t="n"/>
      <c r="E593" s="12" t="n"/>
      <c r="F593" s="12" t="n"/>
      <c r="G593" s="12" t="n"/>
      <c r="H593" s="11" t="n"/>
      <c r="I593" s="12" t="n"/>
      <c r="J593" s="12" t="n"/>
      <c r="K593" s="12" t="n"/>
      <c r="L593" s="13">
        <f>OR(E593="Pedido",E593="Modificación",E593="Anulación")</f>
        <v/>
      </c>
      <c r="M593" s="13">
        <f>AND(L593,F593="Sin intervención")</f>
        <v/>
      </c>
      <c r="N593" s="13">
        <f>AND(L593,OR(F593="Revisado y grabado",F593="En espera",F593="No grabado"))</f>
        <v/>
      </c>
      <c r="O593" s="13">
        <f>AND(L593,OR(F593="Sin intervención",F593="Revisado y grabado"))</f>
        <v/>
      </c>
      <c r="P593" s="13">
        <f>AND(O593,ISNUMBER(A593),ISNUMBER(H593),N(H593)&gt;=N(A593))</f>
        <v/>
      </c>
      <c r="Q593" s="13">
        <f>AND(O593,J593="Sí")</f>
        <v/>
      </c>
      <c r="R593" s="13">
        <f>AND(S593,OR(E593="",AND(L593,F593="")))</f>
        <v/>
      </c>
      <c r="S593" s="13">
        <f>COUNTA(A593:K593)&gt;0</f>
        <v/>
      </c>
    </row>
    <row r="594">
      <c r="A594" s="11" t="n"/>
      <c r="B594" s="12" t="n"/>
      <c r="C594" s="12" t="n"/>
      <c r="D594" s="12" t="n"/>
      <c r="E594" s="12" t="n"/>
      <c r="F594" s="12" t="n"/>
      <c r="G594" s="12" t="n"/>
      <c r="H594" s="11" t="n"/>
      <c r="I594" s="12" t="n"/>
      <c r="J594" s="12" t="n"/>
      <c r="K594" s="12" t="n"/>
      <c r="L594" s="13">
        <f>OR(E594="Pedido",E594="Modificación",E594="Anulación")</f>
        <v/>
      </c>
      <c r="M594" s="13">
        <f>AND(L594,F594="Sin intervención")</f>
        <v/>
      </c>
      <c r="N594" s="13">
        <f>AND(L594,OR(F594="Revisado y grabado",F594="En espera",F594="No grabado"))</f>
        <v/>
      </c>
      <c r="O594" s="13">
        <f>AND(L594,OR(F594="Sin intervención",F594="Revisado y grabado"))</f>
        <v/>
      </c>
      <c r="P594" s="13">
        <f>AND(O594,ISNUMBER(A594),ISNUMBER(H594),N(H594)&gt;=N(A594))</f>
        <v/>
      </c>
      <c r="Q594" s="13">
        <f>AND(O594,J594="Sí")</f>
        <v/>
      </c>
      <c r="R594" s="13">
        <f>AND(S594,OR(E594="",AND(L594,F594="")))</f>
        <v/>
      </c>
      <c r="S594" s="13">
        <f>COUNTA(A594:K594)&gt;0</f>
        <v/>
      </c>
    </row>
    <row r="595">
      <c r="A595" s="11" t="n"/>
      <c r="B595" s="12" t="n"/>
      <c r="C595" s="12" t="n"/>
      <c r="D595" s="12" t="n"/>
      <c r="E595" s="12" t="n"/>
      <c r="F595" s="12" t="n"/>
      <c r="G595" s="12" t="n"/>
      <c r="H595" s="11" t="n"/>
      <c r="I595" s="12" t="n"/>
      <c r="J595" s="12" t="n"/>
      <c r="K595" s="12" t="n"/>
      <c r="L595" s="13">
        <f>OR(E595="Pedido",E595="Modificación",E595="Anulación")</f>
        <v/>
      </c>
      <c r="M595" s="13">
        <f>AND(L595,F595="Sin intervención")</f>
        <v/>
      </c>
      <c r="N595" s="13">
        <f>AND(L595,OR(F595="Revisado y grabado",F595="En espera",F595="No grabado"))</f>
        <v/>
      </c>
      <c r="O595" s="13">
        <f>AND(L595,OR(F595="Sin intervención",F595="Revisado y grabado"))</f>
        <v/>
      </c>
      <c r="P595" s="13">
        <f>AND(O595,ISNUMBER(A595),ISNUMBER(H595),N(H595)&gt;=N(A595))</f>
        <v/>
      </c>
      <c r="Q595" s="13">
        <f>AND(O595,J595="Sí")</f>
        <v/>
      </c>
      <c r="R595" s="13">
        <f>AND(S595,OR(E595="",AND(L595,F595="")))</f>
        <v/>
      </c>
      <c r="S595" s="13">
        <f>COUNTA(A595:K595)&gt;0</f>
        <v/>
      </c>
    </row>
    <row r="596">
      <c r="A596" s="11" t="n"/>
      <c r="B596" s="12" t="n"/>
      <c r="C596" s="12" t="n"/>
      <c r="D596" s="12" t="n"/>
      <c r="E596" s="12" t="n"/>
      <c r="F596" s="12" t="n"/>
      <c r="G596" s="12" t="n"/>
      <c r="H596" s="11" t="n"/>
      <c r="I596" s="12" t="n"/>
      <c r="J596" s="12" t="n"/>
      <c r="K596" s="12" t="n"/>
      <c r="L596" s="13">
        <f>OR(E596="Pedido",E596="Modificación",E596="Anulación")</f>
        <v/>
      </c>
      <c r="M596" s="13">
        <f>AND(L596,F596="Sin intervención")</f>
        <v/>
      </c>
      <c r="N596" s="13">
        <f>AND(L596,OR(F596="Revisado y grabado",F596="En espera",F596="No grabado"))</f>
        <v/>
      </c>
      <c r="O596" s="13">
        <f>AND(L596,OR(F596="Sin intervención",F596="Revisado y grabado"))</f>
        <v/>
      </c>
      <c r="P596" s="13">
        <f>AND(O596,ISNUMBER(A596),ISNUMBER(H596),N(H596)&gt;=N(A596))</f>
        <v/>
      </c>
      <c r="Q596" s="13">
        <f>AND(O596,J596="Sí")</f>
        <v/>
      </c>
      <c r="R596" s="13">
        <f>AND(S596,OR(E596="",AND(L596,F596="")))</f>
        <v/>
      </c>
      <c r="S596" s="13">
        <f>COUNTA(A596:K596)&gt;0</f>
        <v/>
      </c>
    </row>
    <row r="597">
      <c r="A597" s="11" t="n"/>
      <c r="B597" s="12" t="n"/>
      <c r="C597" s="12" t="n"/>
      <c r="D597" s="12" t="n"/>
      <c r="E597" s="12" t="n"/>
      <c r="F597" s="12" t="n"/>
      <c r="G597" s="12" t="n"/>
      <c r="H597" s="11" t="n"/>
      <c r="I597" s="12" t="n"/>
      <c r="J597" s="12" t="n"/>
      <c r="K597" s="12" t="n"/>
      <c r="L597" s="13">
        <f>OR(E597="Pedido",E597="Modificación",E597="Anulación")</f>
        <v/>
      </c>
      <c r="M597" s="13">
        <f>AND(L597,F597="Sin intervención")</f>
        <v/>
      </c>
      <c r="N597" s="13">
        <f>AND(L597,OR(F597="Revisado y grabado",F597="En espera",F597="No grabado"))</f>
        <v/>
      </c>
      <c r="O597" s="13">
        <f>AND(L597,OR(F597="Sin intervención",F597="Revisado y grabado"))</f>
        <v/>
      </c>
      <c r="P597" s="13">
        <f>AND(O597,ISNUMBER(A597),ISNUMBER(H597),N(H597)&gt;=N(A597))</f>
        <v/>
      </c>
      <c r="Q597" s="13">
        <f>AND(O597,J597="Sí")</f>
        <v/>
      </c>
      <c r="R597" s="13">
        <f>AND(S597,OR(E597="",AND(L597,F597="")))</f>
        <v/>
      </c>
      <c r="S597" s="13">
        <f>COUNTA(A597:K597)&gt;0</f>
        <v/>
      </c>
    </row>
    <row r="598">
      <c r="A598" s="11" t="n"/>
      <c r="B598" s="12" t="n"/>
      <c r="C598" s="12" t="n"/>
      <c r="D598" s="12" t="n"/>
      <c r="E598" s="12" t="n"/>
      <c r="F598" s="12" t="n"/>
      <c r="G598" s="12" t="n"/>
      <c r="H598" s="11" t="n"/>
      <c r="I598" s="12" t="n"/>
      <c r="J598" s="12" t="n"/>
      <c r="K598" s="12" t="n"/>
      <c r="L598" s="13">
        <f>OR(E598="Pedido",E598="Modificación",E598="Anulación")</f>
        <v/>
      </c>
      <c r="M598" s="13">
        <f>AND(L598,F598="Sin intervención")</f>
        <v/>
      </c>
      <c r="N598" s="13">
        <f>AND(L598,OR(F598="Revisado y grabado",F598="En espera",F598="No grabado"))</f>
        <v/>
      </c>
      <c r="O598" s="13">
        <f>AND(L598,OR(F598="Sin intervención",F598="Revisado y grabado"))</f>
        <v/>
      </c>
      <c r="P598" s="13">
        <f>AND(O598,ISNUMBER(A598),ISNUMBER(H598),N(H598)&gt;=N(A598))</f>
        <v/>
      </c>
      <c r="Q598" s="13">
        <f>AND(O598,J598="Sí")</f>
        <v/>
      </c>
      <c r="R598" s="13">
        <f>AND(S598,OR(E598="",AND(L598,F598="")))</f>
        <v/>
      </c>
      <c r="S598" s="13">
        <f>COUNTA(A598:K598)&gt;0</f>
        <v/>
      </c>
    </row>
    <row r="599">
      <c r="A599" s="11" t="n"/>
      <c r="B599" s="12" t="n"/>
      <c r="C599" s="12" t="n"/>
      <c r="D599" s="12" t="n"/>
      <c r="E599" s="12" t="n"/>
      <c r="F599" s="12" t="n"/>
      <c r="G599" s="12" t="n"/>
      <c r="H599" s="11" t="n"/>
      <c r="I599" s="12" t="n"/>
      <c r="J599" s="12" t="n"/>
      <c r="K599" s="12" t="n"/>
      <c r="L599" s="13">
        <f>OR(E599="Pedido",E599="Modificación",E599="Anulación")</f>
        <v/>
      </c>
      <c r="M599" s="13">
        <f>AND(L599,F599="Sin intervención")</f>
        <v/>
      </c>
      <c r="N599" s="13">
        <f>AND(L599,OR(F599="Revisado y grabado",F599="En espera",F599="No grabado"))</f>
        <v/>
      </c>
      <c r="O599" s="13">
        <f>AND(L599,OR(F599="Sin intervención",F599="Revisado y grabado"))</f>
        <v/>
      </c>
      <c r="P599" s="13">
        <f>AND(O599,ISNUMBER(A599),ISNUMBER(H599),N(H599)&gt;=N(A599))</f>
        <v/>
      </c>
      <c r="Q599" s="13">
        <f>AND(O599,J599="Sí")</f>
        <v/>
      </c>
      <c r="R599" s="13">
        <f>AND(S599,OR(E599="",AND(L599,F599="")))</f>
        <v/>
      </c>
      <c r="S599" s="13">
        <f>COUNTA(A599:K599)&gt;0</f>
        <v/>
      </c>
    </row>
    <row r="600">
      <c r="A600" s="11" t="n"/>
      <c r="B600" s="12" t="n"/>
      <c r="C600" s="12" t="n"/>
      <c r="D600" s="12" t="n"/>
      <c r="E600" s="12" t="n"/>
      <c r="F600" s="12" t="n"/>
      <c r="G600" s="12" t="n"/>
      <c r="H600" s="11" t="n"/>
      <c r="I600" s="12" t="n"/>
      <c r="J600" s="12" t="n"/>
      <c r="K600" s="12" t="n"/>
      <c r="L600" s="13">
        <f>OR(E600="Pedido",E600="Modificación",E600="Anulación")</f>
        <v/>
      </c>
      <c r="M600" s="13">
        <f>AND(L600,F600="Sin intervención")</f>
        <v/>
      </c>
      <c r="N600" s="13">
        <f>AND(L600,OR(F600="Revisado y grabado",F600="En espera",F600="No grabado"))</f>
        <v/>
      </c>
      <c r="O600" s="13">
        <f>AND(L600,OR(F600="Sin intervención",F600="Revisado y grabado"))</f>
        <v/>
      </c>
      <c r="P600" s="13">
        <f>AND(O600,ISNUMBER(A600),ISNUMBER(H600),N(H600)&gt;=N(A600))</f>
        <v/>
      </c>
      <c r="Q600" s="13">
        <f>AND(O600,J600="Sí")</f>
        <v/>
      </c>
      <c r="R600" s="13">
        <f>AND(S600,OR(E600="",AND(L600,F600="")))</f>
        <v/>
      </c>
      <c r="S600" s="13">
        <f>COUNTA(A600:K600)&gt;0</f>
        <v/>
      </c>
    </row>
    <row r="601">
      <c r="A601" s="11" t="n"/>
      <c r="B601" s="12" t="n"/>
      <c r="C601" s="12" t="n"/>
      <c r="D601" s="12" t="n"/>
      <c r="E601" s="12" t="n"/>
      <c r="F601" s="12" t="n"/>
      <c r="G601" s="12" t="n"/>
      <c r="H601" s="11" t="n"/>
      <c r="I601" s="12" t="n"/>
      <c r="J601" s="12" t="n"/>
      <c r="K601" s="12" t="n"/>
      <c r="L601" s="13">
        <f>OR(E601="Pedido",E601="Modificación",E601="Anulación")</f>
        <v/>
      </c>
      <c r="M601" s="13">
        <f>AND(L601,F601="Sin intervención")</f>
        <v/>
      </c>
      <c r="N601" s="13">
        <f>AND(L601,OR(F601="Revisado y grabado",F601="En espera",F601="No grabado"))</f>
        <v/>
      </c>
      <c r="O601" s="13">
        <f>AND(L601,OR(F601="Sin intervención",F601="Revisado y grabado"))</f>
        <v/>
      </c>
      <c r="P601" s="13">
        <f>AND(O601,ISNUMBER(A601),ISNUMBER(H601),N(H601)&gt;=N(A601))</f>
        <v/>
      </c>
      <c r="Q601" s="13">
        <f>AND(O601,J601="Sí")</f>
        <v/>
      </c>
      <c r="R601" s="13">
        <f>AND(S601,OR(E601="",AND(L601,F601="")))</f>
        <v/>
      </c>
      <c r="S601" s="13">
        <f>COUNTA(A601:K601)&gt;0</f>
        <v/>
      </c>
    </row>
    <row r="602">
      <c r="A602" s="11" t="n"/>
      <c r="B602" s="12" t="n"/>
      <c r="C602" s="12" t="n"/>
      <c r="D602" s="12" t="n"/>
      <c r="E602" s="12" t="n"/>
      <c r="F602" s="12" t="n"/>
      <c r="G602" s="12" t="n"/>
      <c r="H602" s="11" t="n"/>
      <c r="I602" s="12" t="n"/>
      <c r="J602" s="12" t="n"/>
      <c r="K602" s="12" t="n"/>
      <c r="L602" s="13">
        <f>OR(E602="Pedido",E602="Modificación",E602="Anulación")</f>
        <v/>
      </c>
      <c r="M602" s="13">
        <f>AND(L602,F602="Sin intervención")</f>
        <v/>
      </c>
      <c r="N602" s="13">
        <f>AND(L602,OR(F602="Revisado y grabado",F602="En espera",F602="No grabado"))</f>
        <v/>
      </c>
      <c r="O602" s="13">
        <f>AND(L602,OR(F602="Sin intervención",F602="Revisado y grabado"))</f>
        <v/>
      </c>
      <c r="P602" s="13">
        <f>AND(O602,ISNUMBER(A602),ISNUMBER(H602),N(H602)&gt;=N(A602))</f>
        <v/>
      </c>
      <c r="Q602" s="13">
        <f>AND(O602,J602="Sí")</f>
        <v/>
      </c>
      <c r="R602" s="13">
        <f>AND(S602,OR(E602="",AND(L602,F602="")))</f>
        <v/>
      </c>
      <c r="S602" s="13">
        <f>COUNTA(A602:K602)&gt;0</f>
        <v/>
      </c>
    </row>
    <row r="603">
      <c r="A603" s="11" t="n"/>
      <c r="B603" s="12" t="n"/>
      <c r="C603" s="12" t="n"/>
      <c r="D603" s="12" t="n"/>
      <c r="E603" s="12" t="n"/>
      <c r="F603" s="12" t="n"/>
      <c r="G603" s="12" t="n"/>
      <c r="H603" s="11" t="n"/>
      <c r="I603" s="12" t="n"/>
      <c r="J603" s="12" t="n"/>
      <c r="K603" s="12" t="n"/>
      <c r="L603" s="13">
        <f>OR(E603="Pedido",E603="Modificación",E603="Anulación")</f>
        <v/>
      </c>
      <c r="M603" s="13">
        <f>AND(L603,F603="Sin intervención")</f>
        <v/>
      </c>
      <c r="N603" s="13">
        <f>AND(L603,OR(F603="Revisado y grabado",F603="En espera",F603="No grabado"))</f>
        <v/>
      </c>
      <c r="O603" s="13">
        <f>AND(L603,OR(F603="Sin intervención",F603="Revisado y grabado"))</f>
        <v/>
      </c>
      <c r="P603" s="13">
        <f>AND(O603,ISNUMBER(A603),ISNUMBER(H603),N(H603)&gt;=N(A603))</f>
        <v/>
      </c>
      <c r="Q603" s="13">
        <f>AND(O603,J603="Sí")</f>
        <v/>
      </c>
      <c r="R603" s="13">
        <f>AND(S603,OR(E603="",AND(L603,F603="")))</f>
        <v/>
      </c>
      <c r="S603" s="13">
        <f>COUNTA(A603:K603)&gt;0</f>
        <v/>
      </c>
    </row>
    <row r="604">
      <c r="A604" s="11" t="n"/>
      <c r="B604" s="12" t="n"/>
      <c r="C604" s="12" t="n"/>
      <c r="D604" s="12" t="n"/>
      <c r="E604" s="12" t="n"/>
      <c r="F604" s="12" t="n"/>
      <c r="G604" s="12" t="n"/>
      <c r="H604" s="11" t="n"/>
      <c r="I604" s="12" t="n"/>
      <c r="J604" s="12" t="n"/>
      <c r="K604" s="12" t="n"/>
      <c r="L604" s="13">
        <f>OR(E604="Pedido",E604="Modificación",E604="Anulación")</f>
        <v/>
      </c>
      <c r="M604" s="13">
        <f>AND(L604,F604="Sin intervención")</f>
        <v/>
      </c>
      <c r="N604" s="13">
        <f>AND(L604,OR(F604="Revisado y grabado",F604="En espera",F604="No grabado"))</f>
        <v/>
      </c>
      <c r="O604" s="13">
        <f>AND(L604,OR(F604="Sin intervención",F604="Revisado y grabado"))</f>
        <v/>
      </c>
      <c r="P604" s="13">
        <f>AND(O604,ISNUMBER(A604),ISNUMBER(H604),N(H604)&gt;=N(A604))</f>
        <v/>
      </c>
      <c r="Q604" s="13">
        <f>AND(O604,J604="Sí")</f>
        <v/>
      </c>
      <c r="R604" s="13">
        <f>AND(S604,OR(E604="",AND(L604,F604="")))</f>
        <v/>
      </c>
      <c r="S604" s="13">
        <f>COUNTA(A604:K604)&gt;0</f>
        <v/>
      </c>
    </row>
    <row r="605">
      <c r="A605" s="11" t="n"/>
      <c r="B605" s="12" t="n"/>
      <c r="C605" s="12" t="n"/>
      <c r="D605" s="12" t="n"/>
      <c r="E605" s="12" t="n"/>
      <c r="F605" s="12" t="n"/>
      <c r="G605" s="12" t="n"/>
      <c r="H605" s="11" t="n"/>
      <c r="I605" s="12" t="n"/>
      <c r="J605" s="12" t="n"/>
      <c r="K605" s="12" t="n"/>
      <c r="L605" s="13">
        <f>OR(E605="Pedido",E605="Modificación",E605="Anulación")</f>
        <v/>
      </c>
      <c r="M605" s="13">
        <f>AND(L605,F605="Sin intervención")</f>
        <v/>
      </c>
      <c r="N605" s="13">
        <f>AND(L605,OR(F605="Revisado y grabado",F605="En espera",F605="No grabado"))</f>
        <v/>
      </c>
      <c r="O605" s="13">
        <f>AND(L605,OR(F605="Sin intervención",F605="Revisado y grabado"))</f>
        <v/>
      </c>
      <c r="P605" s="13">
        <f>AND(O605,ISNUMBER(A605),ISNUMBER(H605),N(H605)&gt;=N(A605))</f>
        <v/>
      </c>
      <c r="Q605" s="13">
        <f>AND(O605,J605="Sí")</f>
        <v/>
      </c>
      <c r="R605" s="13">
        <f>AND(S605,OR(E605="",AND(L605,F605="")))</f>
        <v/>
      </c>
      <c r="S605" s="13">
        <f>COUNTA(A605:K605)&gt;0</f>
        <v/>
      </c>
    </row>
    <row r="606">
      <c r="A606" s="11" t="n"/>
      <c r="B606" s="12" t="n"/>
      <c r="C606" s="12" t="n"/>
      <c r="D606" s="12" t="n"/>
      <c r="E606" s="12" t="n"/>
      <c r="F606" s="12" t="n"/>
      <c r="G606" s="12" t="n"/>
      <c r="H606" s="11" t="n"/>
      <c r="I606" s="12" t="n"/>
      <c r="J606" s="12" t="n"/>
      <c r="K606" s="12" t="n"/>
      <c r="L606" s="13">
        <f>OR(E606="Pedido",E606="Modificación",E606="Anulación")</f>
        <v/>
      </c>
      <c r="M606" s="13">
        <f>AND(L606,F606="Sin intervención")</f>
        <v/>
      </c>
      <c r="N606" s="13">
        <f>AND(L606,OR(F606="Revisado y grabado",F606="En espera",F606="No grabado"))</f>
        <v/>
      </c>
      <c r="O606" s="13">
        <f>AND(L606,OR(F606="Sin intervención",F606="Revisado y grabado"))</f>
        <v/>
      </c>
      <c r="P606" s="13">
        <f>AND(O606,ISNUMBER(A606),ISNUMBER(H606),N(H606)&gt;=N(A606))</f>
        <v/>
      </c>
      <c r="Q606" s="13">
        <f>AND(O606,J606="Sí")</f>
        <v/>
      </c>
      <c r="R606" s="13">
        <f>AND(S606,OR(E606="",AND(L606,F606="")))</f>
        <v/>
      </c>
      <c r="S606" s="13">
        <f>COUNTA(A606:K606)&gt;0</f>
        <v/>
      </c>
    </row>
    <row r="607">
      <c r="A607" s="11" t="n"/>
      <c r="B607" s="12" t="n"/>
      <c r="C607" s="12" t="n"/>
      <c r="D607" s="12" t="n"/>
      <c r="E607" s="12" t="n"/>
      <c r="F607" s="12" t="n"/>
      <c r="G607" s="12" t="n"/>
      <c r="H607" s="11" t="n"/>
      <c r="I607" s="12" t="n"/>
      <c r="J607" s="12" t="n"/>
      <c r="K607" s="12" t="n"/>
      <c r="L607" s="13">
        <f>OR(E607="Pedido",E607="Modificación",E607="Anulación")</f>
        <v/>
      </c>
      <c r="M607" s="13">
        <f>AND(L607,F607="Sin intervención")</f>
        <v/>
      </c>
      <c r="N607" s="13">
        <f>AND(L607,OR(F607="Revisado y grabado",F607="En espera",F607="No grabado"))</f>
        <v/>
      </c>
      <c r="O607" s="13">
        <f>AND(L607,OR(F607="Sin intervención",F607="Revisado y grabado"))</f>
        <v/>
      </c>
      <c r="P607" s="13">
        <f>AND(O607,ISNUMBER(A607),ISNUMBER(H607),N(H607)&gt;=N(A607))</f>
        <v/>
      </c>
      <c r="Q607" s="13">
        <f>AND(O607,J607="Sí")</f>
        <v/>
      </c>
      <c r="R607" s="13">
        <f>AND(S607,OR(E607="",AND(L607,F607="")))</f>
        <v/>
      </c>
      <c r="S607" s="13">
        <f>COUNTA(A607:K607)&gt;0</f>
        <v/>
      </c>
    </row>
    <row r="608">
      <c r="A608" s="11" t="n"/>
      <c r="B608" s="12" t="n"/>
      <c r="C608" s="12" t="n"/>
      <c r="D608" s="12" t="n"/>
      <c r="E608" s="12" t="n"/>
      <c r="F608" s="12" t="n"/>
      <c r="G608" s="12" t="n"/>
      <c r="H608" s="11" t="n"/>
      <c r="I608" s="12" t="n"/>
      <c r="J608" s="12" t="n"/>
      <c r="K608" s="12" t="n"/>
      <c r="L608" s="13">
        <f>OR(E608="Pedido",E608="Modificación",E608="Anulación")</f>
        <v/>
      </c>
      <c r="M608" s="13">
        <f>AND(L608,F608="Sin intervención")</f>
        <v/>
      </c>
      <c r="N608" s="13">
        <f>AND(L608,OR(F608="Revisado y grabado",F608="En espera",F608="No grabado"))</f>
        <v/>
      </c>
      <c r="O608" s="13">
        <f>AND(L608,OR(F608="Sin intervención",F608="Revisado y grabado"))</f>
        <v/>
      </c>
      <c r="P608" s="13">
        <f>AND(O608,ISNUMBER(A608),ISNUMBER(H608),N(H608)&gt;=N(A608))</f>
        <v/>
      </c>
      <c r="Q608" s="13">
        <f>AND(O608,J608="Sí")</f>
        <v/>
      </c>
      <c r="R608" s="13">
        <f>AND(S608,OR(E608="",AND(L608,F608="")))</f>
        <v/>
      </c>
      <c r="S608" s="13">
        <f>COUNTA(A608:K608)&gt;0</f>
        <v/>
      </c>
    </row>
    <row r="609">
      <c r="A609" s="11" t="n"/>
      <c r="B609" s="12" t="n"/>
      <c r="C609" s="12" t="n"/>
      <c r="D609" s="12" t="n"/>
      <c r="E609" s="12" t="n"/>
      <c r="F609" s="12" t="n"/>
      <c r="G609" s="12" t="n"/>
      <c r="H609" s="11" t="n"/>
      <c r="I609" s="12" t="n"/>
      <c r="J609" s="12" t="n"/>
      <c r="K609" s="12" t="n"/>
      <c r="L609" s="13">
        <f>OR(E609="Pedido",E609="Modificación",E609="Anulación")</f>
        <v/>
      </c>
      <c r="M609" s="13">
        <f>AND(L609,F609="Sin intervención")</f>
        <v/>
      </c>
      <c r="N609" s="13">
        <f>AND(L609,OR(F609="Revisado y grabado",F609="En espera",F609="No grabado"))</f>
        <v/>
      </c>
      <c r="O609" s="13">
        <f>AND(L609,OR(F609="Sin intervención",F609="Revisado y grabado"))</f>
        <v/>
      </c>
      <c r="P609" s="13">
        <f>AND(O609,ISNUMBER(A609),ISNUMBER(H609),N(H609)&gt;=N(A609))</f>
        <v/>
      </c>
      <c r="Q609" s="13">
        <f>AND(O609,J609="Sí")</f>
        <v/>
      </c>
      <c r="R609" s="13">
        <f>AND(S609,OR(E609="",AND(L609,F609="")))</f>
        <v/>
      </c>
      <c r="S609" s="13">
        <f>COUNTA(A609:K609)&gt;0</f>
        <v/>
      </c>
    </row>
    <row r="610">
      <c r="A610" s="11" t="n"/>
      <c r="B610" s="12" t="n"/>
      <c r="C610" s="12" t="n"/>
      <c r="D610" s="12" t="n"/>
      <c r="E610" s="12" t="n"/>
      <c r="F610" s="12" t="n"/>
      <c r="G610" s="12" t="n"/>
      <c r="H610" s="11" t="n"/>
      <c r="I610" s="12" t="n"/>
      <c r="J610" s="12" t="n"/>
      <c r="K610" s="12" t="n"/>
      <c r="L610" s="13">
        <f>OR(E610="Pedido",E610="Modificación",E610="Anulación")</f>
        <v/>
      </c>
      <c r="M610" s="13">
        <f>AND(L610,F610="Sin intervención")</f>
        <v/>
      </c>
      <c r="N610" s="13">
        <f>AND(L610,OR(F610="Revisado y grabado",F610="En espera",F610="No grabado"))</f>
        <v/>
      </c>
      <c r="O610" s="13">
        <f>AND(L610,OR(F610="Sin intervención",F610="Revisado y grabado"))</f>
        <v/>
      </c>
      <c r="P610" s="13">
        <f>AND(O610,ISNUMBER(A610),ISNUMBER(H610),N(H610)&gt;=N(A610))</f>
        <v/>
      </c>
      <c r="Q610" s="13">
        <f>AND(O610,J610="Sí")</f>
        <v/>
      </c>
      <c r="R610" s="13">
        <f>AND(S610,OR(E610="",AND(L610,F610="")))</f>
        <v/>
      </c>
      <c r="S610" s="13">
        <f>COUNTA(A610:K610)&gt;0</f>
        <v/>
      </c>
    </row>
    <row r="611">
      <c r="A611" s="11" t="n"/>
      <c r="B611" s="12" t="n"/>
      <c r="C611" s="12" t="n"/>
      <c r="D611" s="12" t="n"/>
      <c r="E611" s="12" t="n"/>
      <c r="F611" s="12" t="n"/>
      <c r="G611" s="12" t="n"/>
      <c r="H611" s="11" t="n"/>
      <c r="I611" s="12" t="n"/>
      <c r="J611" s="12" t="n"/>
      <c r="K611" s="12" t="n"/>
      <c r="L611" s="13">
        <f>OR(E611="Pedido",E611="Modificación",E611="Anulación")</f>
        <v/>
      </c>
      <c r="M611" s="13">
        <f>AND(L611,F611="Sin intervención")</f>
        <v/>
      </c>
      <c r="N611" s="13">
        <f>AND(L611,OR(F611="Revisado y grabado",F611="En espera",F611="No grabado"))</f>
        <v/>
      </c>
      <c r="O611" s="13">
        <f>AND(L611,OR(F611="Sin intervención",F611="Revisado y grabado"))</f>
        <v/>
      </c>
      <c r="P611" s="13">
        <f>AND(O611,ISNUMBER(A611),ISNUMBER(H611),N(H611)&gt;=N(A611))</f>
        <v/>
      </c>
      <c r="Q611" s="13">
        <f>AND(O611,J611="Sí")</f>
        <v/>
      </c>
      <c r="R611" s="13">
        <f>AND(S611,OR(E611="",AND(L611,F611="")))</f>
        <v/>
      </c>
      <c r="S611" s="13">
        <f>COUNTA(A611:K611)&gt;0</f>
        <v/>
      </c>
    </row>
    <row r="612">
      <c r="A612" s="11" t="n"/>
      <c r="B612" s="12" t="n"/>
      <c r="C612" s="12" t="n"/>
      <c r="D612" s="12" t="n"/>
      <c r="E612" s="12" t="n"/>
      <c r="F612" s="12" t="n"/>
      <c r="G612" s="12" t="n"/>
      <c r="H612" s="11" t="n"/>
      <c r="I612" s="12" t="n"/>
      <c r="J612" s="12" t="n"/>
      <c r="K612" s="12" t="n"/>
      <c r="L612" s="13">
        <f>OR(E612="Pedido",E612="Modificación",E612="Anulación")</f>
        <v/>
      </c>
      <c r="M612" s="13">
        <f>AND(L612,F612="Sin intervención")</f>
        <v/>
      </c>
      <c r="N612" s="13">
        <f>AND(L612,OR(F612="Revisado y grabado",F612="En espera",F612="No grabado"))</f>
        <v/>
      </c>
      <c r="O612" s="13">
        <f>AND(L612,OR(F612="Sin intervención",F612="Revisado y grabado"))</f>
        <v/>
      </c>
      <c r="P612" s="13">
        <f>AND(O612,ISNUMBER(A612),ISNUMBER(H612),N(H612)&gt;=N(A612))</f>
        <v/>
      </c>
      <c r="Q612" s="13">
        <f>AND(O612,J612="Sí")</f>
        <v/>
      </c>
      <c r="R612" s="13">
        <f>AND(S612,OR(E612="",AND(L612,F612="")))</f>
        <v/>
      </c>
      <c r="S612" s="13">
        <f>COUNTA(A612:K612)&gt;0</f>
        <v/>
      </c>
    </row>
    <row r="613">
      <c r="A613" s="11" t="n"/>
      <c r="B613" s="12" t="n"/>
      <c r="C613" s="12" t="n"/>
      <c r="D613" s="12" t="n"/>
      <c r="E613" s="12" t="n"/>
      <c r="F613" s="12" t="n"/>
      <c r="G613" s="12" t="n"/>
      <c r="H613" s="11" t="n"/>
      <c r="I613" s="12" t="n"/>
      <c r="J613" s="12" t="n"/>
      <c r="K613" s="12" t="n"/>
      <c r="L613" s="13">
        <f>OR(E613="Pedido",E613="Modificación",E613="Anulación")</f>
        <v/>
      </c>
      <c r="M613" s="13">
        <f>AND(L613,F613="Sin intervención")</f>
        <v/>
      </c>
      <c r="N613" s="13">
        <f>AND(L613,OR(F613="Revisado y grabado",F613="En espera",F613="No grabado"))</f>
        <v/>
      </c>
      <c r="O613" s="13">
        <f>AND(L613,OR(F613="Sin intervención",F613="Revisado y grabado"))</f>
        <v/>
      </c>
      <c r="P613" s="13">
        <f>AND(O613,ISNUMBER(A613),ISNUMBER(H613),N(H613)&gt;=N(A613))</f>
        <v/>
      </c>
      <c r="Q613" s="13">
        <f>AND(O613,J613="Sí")</f>
        <v/>
      </c>
      <c r="R613" s="13">
        <f>AND(S613,OR(E613="",AND(L613,F613="")))</f>
        <v/>
      </c>
      <c r="S613" s="13">
        <f>COUNTA(A613:K613)&gt;0</f>
        <v/>
      </c>
    </row>
    <row r="614">
      <c r="A614" s="11" t="n"/>
      <c r="B614" s="12" t="n"/>
      <c r="C614" s="12" t="n"/>
      <c r="D614" s="12" t="n"/>
      <c r="E614" s="12" t="n"/>
      <c r="F614" s="12" t="n"/>
      <c r="G614" s="12" t="n"/>
      <c r="H614" s="11" t="n"/>
      <c r="I614" s="12" t="n"/>
      <c r="J614" s="12" t="n"/>
      <c r="K614" s="12" t="n"/>
      <c r="L614" s="13">
        <f>OR(E614="Pedido",E614="Modificación",E614="Anulación")</f>
        <v/>
      </c>
      <c r="M614" s="13">
        <f>AND(L614,F614="Sin intervención")</f>
        <v/>
      </c>
      <c r="N614" s="13">
        <f>AND(L614,OR(F614="Revisado y grabado",F614="En espera",F614="No grabado"))</f>
        <v/>
      </c>
      <c r="O614" s="13">
        <f>AND(L614,OR(F614="Sin intervención",F614="Revisado y grabado"))</f>
        <v/>
      </c>
      <c r="P614" s="13">
        <f>AND(O614,ISNUMBER(A614),ISNUMBER(H614),N(H614)&gt;=N(A614))</f>
        <v/>
      </c>
      <c r="Q614" s="13">
        <f>AND(O614,J614="Sí")</f>
        <v/>
      </c>
      <c r="R614" s="13">
        <f>AND(S614,OR(E614="",AND(L614,F614="")))</f>
        <v/>
      </c>
      <c r="S614" s="13">
        <f>COUNTA(A614:K614)&gt;0</f>
        <v/>
      </c>
    </row>
    <row r="615">
      <c r="A615" s="11" t="n"/>
      <c r="B615" s="12" t="n"/>
      <c r="C615" s="12" t="n"/>
      <c r="D615" s="12" t="n"/>
      <c r="E615" s="12" t="n"/>
      <c r="F615" s="12" t="n"/>
      <c r="G615" s="12" t="n"/>
      <c r="H615" s="11" t="n"/>
      <c r="I615" s="12" t="n"/>
      <c r="J615" s="12" t="n"/>
      <c r="K615" s="12" t="n"/>
      <c r="L615" s="13">
        <f>OR(E615="Pedido",E615="Modificación",E615="Anulación")</f>
        <v/>
      </c>
      <c r="M615" s="13">
        <f>AND(L615,F615="Sin intervención")</f>
        <v/>
      </c>
      <c r="N615" s="13">
        <f>AND(L615,OR(F615="Revisado y grabado",F615="En espera",F615="No grabado"))</f>
        <v/>
      </c>
      <c r="O615" s="13">
        <f>AND(L615,OR(F615="Sin intervención",F615="Revisado y grabado"))</f>
        <v/>
      </c>
      <c r="P615" s="13">
        <f>AND(O615,ISNUMBER(A615),ISNUMBER(H615),N(H615)&gt;=N(A615))</f>
        <v/>
      </c>
      <c r="Q615" s="13">
        <f>AND(O615,J615="Sí")</f>
        <v/>
      </c>
      <c r="R615" s="13">
        <f>AND(S615,OR(E615="",AND(L615,F615="")))</f>
        <v/>
      </c>
      <c r="S615" s="13">
        <f>COUNTA(A615:K615)&gt;0</f>
        <v/>
      </c>
    </row>
    <row r="616">
      <c r="A616" s="11" t="n"/>
      <c r="B616" s="12" t="n"/>
      <c r="C616" s="12" t="n"/>
      <c r="D616" s="12" t="n"/>
      <c r="E616" s="12" t="n"/>
      <c r="F616" s="12" t="n"/>
      <c r="G616" s="12" t="n"/>
      <c r="H616" s="11" t="n"/>
      <c r="I616" s="12" t="n"/>
      <c r="J616" s="12" t="n"/>
      <c r="K616" s="12" t="n"/>
      <c r="L616" s="13">
        <f>OR(E616="Pedido",E616="Modificación",E616="Anulación")</f>
        <v/>
      </c>
      <c r="M616" s="13">
        <f>AND(L616,F616="Sin intervención")</f>
        <v/>
      </c>
      <c r="N616" s="13">
        <f>AND(L616,OR(F616="Revisado y grabado",F616="En espera",F616="No grabado"))</f>
        <v/>
      </c>
      <c r="O616" s="13">
        <f>AND(L616,OR(F616="Sin intervención",F616="Revisado y grabado"))</f>
        <v/>
      </c>
      <c r="P616" s="13">
        <f>AND(O616,ISNUMBER(A616),ISNUMBER(H616),N(H616)&gt;=N(A616))</f>
        <v/>
      </c>
      <c r="Q616" s="13">
        <f>AND(O616,J616="Sí")</f>
        <v/>
      </c>
      <c r="R616" s="13">
        <f>AND(S616,OR(E616="",AND(L616,F616="")))</f>
        <v/>
      </c>
      <c r="S616" s="13">
        <f>COUNTA(A616:K616)&gt;0</f>
        <v/>
      </c>
    </row>
    <row r="617">
      <c r="A617" s="11" t="n"/>
      <c r="B617" s="12" t="n"/>
      <c r="C617" s="12" t="n"/>
      <c r="D617" s="12" t="n"/>
      <c r="E617" s="12" t="n"/>
      <c r="F617" s="12" t="n"/>
      <c r="G617" s="12" t="n"/>
      <c r="H617" s="11" t="n"/>
      <c r="I617" s="12" t="n"/>
      <c r="J617" s="12" t="n"/>
      <c r="K617" s="12" t="n"/>
      <c r="L617" s="13">
        <f>OR(E617="Pedido",E617="Modificación",E617="Anulación")</f>
        <v/>
      </c>
      <c r="M617" s="13">
        <f>AND(L617,F617="Sin intervención")</f>
        <v/>
      </c>
      <c r="N617" s="13">
        <f>AND(L617,OR(F617="Revisado y grabado",F617="En espera",F617="No grabado"))</f>
        <v/>
      </c>
      <c r="O617" s="13">
        <f>AND(L617,OR(F617="Sin intervención",F617="Revisado y grabado"))</f>
        <v/>
      </c>
      <c r="P617" s="13">
        <f>AND(O617,ISNUMBER(A617),ISNUMBER(H617),N(H617)&gt;=N(A617))</f>
        <v/>
      </c>
      <c r="Q617" s="13">
        <f>AND(O617,J617="Sí")</f>
        <v/>
      </c>
      <c r="R617" s="13">
        <f>AND(S617,OR(E617="",AND(L617,F617="")))</f>
        <v/>
      </c>
      <c r="S617" s="13">
        <f>COUNTA(A617:K617)&gt;0</f>
        <v/>
      </c>
    </row>
    <row r="618">
      <c r="A618" s="11" t="n"/>
      <c r="B618" s="12" t="n"/>
      <c r="C618" s="12" t="n"/>
      <c r="D618" s="12" t="n"/>
      <c r="E618" s="12" t="n"/>
      <c r="F618" s="12" t="n"/>
      <c r="G618" s="12" t="n"/>
      <c r="H618" s="11" t="n"/>
      <c r="I618" s="12" t="n"/>
      <c r="J618" s="12" t="n"/>
      <c r="K618" s="12" t="n"/>
      <c r="L618" s="13">
        <f>OR(E618="Pedido",E618="Modificación",E618="Anulación")</f>
        <v/>
      </c>
      <c r="M618" s="13">
        <f>AND(L618,F618="Sin intervención")</f>
        <v/>
      </c>
      <c r="N618" s="13">
        <f>AND(L618,OR(F618="Revisado y grabado",F618="En espera",F618="No grabado"))</f>
        <v/>
      </c>
      <c r="O618" s="13">
        <f>AND(L618,OR(F618="Sin intervención",F618="Revisado y grabado"))</f>
        <v/>
      </c>
      <c r="P618" s="13">
        <f>AND(O618,ISNUMBER(A618),ISNUMBER(H618),N(H618)&gt;=N(A618))</f>
        <v/>
      </c>
      <c r="Q618" s="13">
        <f>AND(O618,J618="Sí")</f>
        <v/>
      </c>
      <c r="R618" s="13">
        <f>AND(S618,OR(E618="",AND(L618,F618="")))</f>
        <v/>
      </c>
      <c r="S618" s="13">
        <f>COUNTA(A618:K618)&gt;0</f>
        <v/>
      </c>
    </row>
    <row r="619">
      <c r="A619" s="11" t="n"/>
      <c r="B619" s="12" t="n"/>
      <c r="C619" s="12" t="n"/>
      <c r="D619" s="12" t="n"/>
      <c r="E619" s="12" t="n"/>
      <c r="F619" s="12" t="n"/>
      <c r="G619" s="12" t="n"/>
      <c r="H619" s="11" t="n"/>
      <c r="I619" s="12" t="n"/>
      <c r="J619" s="12" t="n"/>
      <c r="K619" s="12" t="n"/>
      <c r="L619" s="13">
        <f>OR(E619="Pedido",E619="Modificación",E619="Anulación")</f>
        <v/>
      </c>
      <c r="M619" s="13">
        <f>AND(L619,F619="Sin intervención")</f>
        <v/>
      </c>
      <c r="N619" s="13">
        <f>AND(L619,OR(F619="Revisado y grabado",F619="En espera",F619="No grabado"))</f>
        <v/>
      </c>
      <c r="O619" s="13">
        <f>AND(L619,OR(F619="Sin intervención",F619="Revisado y grabado"))</f>
        <v/>
      </c>
      <c r="P619" s="13">
        <f>AND(O619,ISNUMBER(A619),ISNUMBER(H619),N(H619)&gt;=N(A619))</f>
        <v/>
      </c>
      <c r="Q619" s="13">
        <f>AND(O619,J619="Sí")</f>
        <v/>
      </c>
      <c r="R619" s="13">
        <f>AND(S619,OR(E619="",AND(L619,F619="")))</f>
        <v/>
      </c>
      <c r="S619" s="13">
        <f>COUNTA(A619:K619)&gt;0</f>
        <v/>
      </c>
    </row>
    <row r="620">
      <c r="A620" s="11" t="n"/>
      <c r="B620" s="12" t="n"/>
      <c r="C620" s="12" t="n"/>
      <c r="D620" s="12" t="n"/>
      <c r="E620" s="12" t="n"/>
      <c r="F620" s="12" t="n"/>
      <c r="G620" s="12" t="n"/>
      <c r="H620" s="11" t="n"/>
      <c r="I620" s="12" t="n"/>
      <c r="J620" s="12" t="n"/>
      <c r="K620" s="12" t="n"/>
      <c r="L620" s="13">
        <f>OR(E620="Pedido",E620="Modificación",E620="Anulación")</f>
        <v/>
      </c>
      <c r="M620" s="13">
        <f>AND(L620,F620="Sin intervención")</f>
        <v/>
      </c>
      <c r="N620" s="13">
        <f>AND(L620,OR(F620="Revisado y grabado",F620="En espera",F620="No grabado"))</f>
        <v/>
      </c>
      <c r="O620" s="13">
        <f>AND(L620,OR(F620="Sin intervención",F620="Revisado y grabado"))</f>
        <v/>
      </c>
      <c r="P620" s="13">
        <f>AND(O620,ISNUMBER(A620),ISNUMBER(H620),N(H620)&gt;=N(A620))</f>
        <v/>
      </c>
      <c r="Q620" s="13">
        <f>AND(O620,J620="Sí")</f>
        <v/>
      </c>
      <c r="R620" s="13">
        <f>AND(S620,OR(E620="",AND(L620,F620="")))</f>
        <v/>
      </c>
      <c r="S620" s="13">
        <f>COUNTA(A620:K620)&gt;0</f>
        <v/>
      </c>
    </row>
    <row r="621">
      <c r="A621" s="11" t="n"/>
      <c r="B621" s="12" t="n"/>
      <c r="C621" s="12" t="n"/>
      <c r="D621" s="12" t="n"/>
      <c r="E621" s="12" t="n"/>
      <c r="F621" s="12" t="n"/>
      <c r="G621" s="12" t="n"/>
      <c r="H621" s="11" t="n"/>
      <c r="I621" s="12" t="n"/>
      <c r="J621" s="12" t="n"/>
      <c r="K621" s="12" t="n"/>
      <c r="L621" s="13">
        <f>OR(E621="Pedido",E621="Modificación",E621="Anulación")</f>
        <v/>
      </c>
      <c r="M621" s="13">
        <f>AND(L621,F621="Sin intervención")</f>
        <v/>
      </c>
      <c r="N621" s="13">
        <f>AND(L621,OR(F621="Revisado y grabado",F621="En espera",F621="No grabado"))</f>
        <v/>
      </c>
      <c r="O621" s="13">
        <f>AND(L621,OR(F621="Sin intervención",F621="Revisado y grabado"))</f>
        <v/>
      </c>
      <c r="P621" s="13">
        <f>AND(O621,ISNUMBER(A621),ISNUMBER(H621),N(H621)&gt;=N(A621))</f>
        <v/>
      </c>
      <c r="Q621" s="13">
        <f>AND(O621,J621="Sí")</f>
        <v/>
      </c>
      <c r="R621" s="13">
        <f>AND(S621,OR(E621="",AND(L621,F621="")))</f>
        <v/>
      </c>
      <c r="S621" s="13">
        <f>COUNTA(A621:K621)&gt;0</f>
        <v/>
      </c>
    </row>
    <row r="622">
      <c r="A622" s="11" t="n"/>
      <c r="B622" s="12" t="n"/>
      <c r="C622" s="12" t="n"/>
      <c r="D622" s="12" t="n"/>
      <c r="E622" s="12" t="n"/>
      <c r="F622" s="12" t="n"/>
      <c r="G622" s="12" t="n"/>
      <c r="H622" s="11" t="n"/>
      <c r="I622" s="12" t="n"/>
      <c r="J622" s="12" t="n"/>
      <c r="K622" s="12" t="n"/>
      <c r="L622" s="13">
        <f>OR(E622="Pedido",E622="Modificación",E622="Anulación")</f>
        <v/>
      </c>
      <c r="M622" s="13">
        <f>AND(L622,F622="Sin intervención")</f>
        <v/>
      </c>
      <c r="N622" s="13">
        <f>AND(L622,OR(F622="Revisado y grabado",F622="En espera",F622="No grabado"))</f>
        <v/>
      </c>
      <c r="O622" s="13">
        <f>AND(L622,OR(F622="Sin intervención",F622="Revisado y grabado"))</f>
        <v/>
      </c>
      <c r="P622" s="13">
        <f>AND(O622,ISNUMBER(A622),ISNUMBER(H622),N(H622)&gt;=N(A622))</f>
        <v/>
      </c>
      <c r="Q622" s="13">
        <f>AND(O622,J622="Sí")</f>
        <v/>
      </c>
      <c r="R622" s="13">
        <f>AND(S622,OR(E622="",AND(L622,F622="")))</f>
        <v/>
      </c>
      <c r="S622" s="13">
        <f>COUNTA(A622:K622)&gt;0</f>
        <v/>
      </c>
    </row>
    <row r="623">
      <c r="A623" s="11" t="n"/>
      <c r="B623" s="12" t="n"/>
      <c r="C623" s="12" t="n"/>
      <c r="D623" s="12" t="n"/>
      <c r="E623" s="12" t="n"/>
      <c r="F623" s="12" t="n"/>
      <c r="G623" s="12" t="n"/>
      <c r="H623" s="11" t="n"/>
      <c r="I623" s="12" t="n"/>
      <c r="J623" s="12" t="n"/>
      <c r="K623" s="12" t="n"/>
      <c r="L623" s="13">
        <f>OR(E623="Pedido",E623="Modificación",E623="Anulación")</f>
        <v/>
      </c>
      <c r="M623" s="13">
        <f>AND(L623,F623="Sin intervención")</f>
        <v/>
      </c>
      <c r="N623" s="13">
        <f>AND(L623,OR(F623="Revisado y grabado",F623="En espera",F623="No grabado"))</f>
        <v/>
      </c>
      <c r="O623" s="13">
        <f>AND(L623,OR(F623="Sin intervención",F623="Revisado y grabado"))</f>
        <v/>
      </c>
      <c r="P623" s="13">
        <f>AND(O623,ISNUMBER(A623),ISNUMBER(H623),N(H623)&gt;=N(A623))</f>
        <v/>
      </c>
      <c r="Q623" s="13">
        <f>AND(O623,J623="Sí")</f>
        <v/>
      </c>
      <c r="R623" s="13">
        <f>AND(S623,OR(E623="",AND(L623,F623="")))</f>
        <v/>
      </c>
      <c r="S623" s="13">
        <f>COUNTA(A623:K623)&gt;0</f>
        <v/>
      </c>
    </row>
    <row r="624">
      <c r="A624" s="11" t="n"/>
      <c r="B624" s="12" t="n"/>
      <c r="C624" s="12" t="n"/>
      <c r="D624" s="12" t="n"/>
      <c r="E624" s="12" t="n"/>
      <c r="F624" s="12" t="n"/>
      <c r="G624" s="12" t="n"/>
      <c r="H624" s="11" t="n"/>
      <c r="I624" s="12" t="n"/>
      <c r="J624" s="12" t="n"/>
      <c r="K624" s="12" t="n"/>
      <c r="L624" s="13">
        <f>OR(E624="Pedido",E624="Modificación",E624="Anulación")</f>
        <v/>
      </c>
      <c r="M624" s="13">
        <f>AND(L624,F624="Sin intervención")</f>
        <v/>
      </c>
      <c r="N624" s="13">
        <f>AND(L624,OR(F624="Revisado y grabado",F624="En espera",F624="No grabado"))</f>
        <v/>
      </c>
      <c r="O624" s="13">
        <f>AND(L624,OR(F624="Sin intervención",F624="Revisado y grabado"))</f>
        <v/>
      </c>
      <c r="P624" s="13">
        <f>AND(O624,ISNUMBER(A624),ISNUMBER(H624),N(H624)&gt;=N(A624))</f>
        <v/>
      </c>
      <c r="Q624" s="13">
        <f>AND(O624,J624="Sí")</f>
        <v/>
      </c>
      <c r="R624" s="13">
        <f>AND(S624,OR(E624="",AND(L624,F624="")))</f>
        <v/>
      </c>
      <c r="S624" s="13">
        <f>COUNTA(A624:K624)&gt;0</f>
        <v/>
      </c>
    </row>
    <row r="625">
      <c r="A625" s="11" t="n"/>
      <c r="B625" s="12" t="n"/>
      <c r="C625" s="12" t="n"/>
      <c r="D625" s="12" t="n"/>
      <c r="E625" s="12" t="n"/>
      <c r="F625" s="12" t="n"/>
      <c r="G625" s="12" t="n"/>
      <c r="H625" s="11" t="n"/>
      <c r="I625" s="12" t="n"/>
      <c r="J625" s="12" t="n"/>
      <c r="K625" s="12" t="n"/>
      <c r="L625" s="13">
        <f>OR(E625="Pedido",E625="Modificación",E625="Anulación")</f>
        <v/>
      </c>
      <c r="M625" s="13">
        <f>AND(L625,F625="Sin intervención")</f>
        <v/>
      </c>
      <c r="N625" s="13">
        <f>AND(L625,OR(F625="Revisado y grabado",F625="En espera",F625="No grabado"))</f>
        <v/>
      </c>
      <c r="O625" s="13">
        <f>AND(L625,OR(F625="Sin intervención",F625="Revisado y grabado"))</f>
        <v/>
      </c>
      <c r="P625" s="13">
        <f>AND(O625,ISNUMBER(A625),ISNUMBER(H625),N(H625)&gt;=N(A625))</f>
        <v/>
      </c>
      <c r="Q625" s="13">
        <f>AND(O625,J625="Sí")</f>
        <v/>
      </c>
      <c r="R625" s="13">
        <f>AND(S625,OR(E625="",AND(L625,F625="")))</f>
        <v/>
      </c>
      <c r="S625" s="13">
        <f>COUNTA(A625:K625)&gt;0</f>
        <v/>
      </c>
    </row>
    <row r="626">
      <c r="A626" s="11" t="n"/>
      <c r="B626" s="12" t="n"/>
      <c r="C626" s="12" t="n"/>
      <c r="D626" s="12" t="n"/>
      <c r="E626" s="12" t="n"/>
      <c r="F626" s="12" t="n"/>
      <c r="G626" s="12" t="n"/>
      <c r="H626" s="11" t="n"/>
      <c r="I626" s="12" t="n"/>
      <c r="J626" s="12" t="n"/>
      <c r="K626" s="12" t="n"/>
      <c r="L626" s="13">
        <f>OR(E626="Pedido",E626="Modificación",E626="Anulación")</f>
        <v/>
      </c>
      <c r="M626" s="13">
        <f>AND(L626,F626="Sin intervención")</f>
        <v/>
      </c>
      <c r="N626" s="13">
        <f>AND(L626,OR(F626="Revisado y grabado",F626="En espera",F626="No grabado"))</f>
        <v/>
      </c>
      <c r="O626" s="13">
        <f>AND(L626,OR(F626="Sin intervención",F626="Revisado y grabado"))</f>
        <v/>
      </c>
      <c r="P626" s="13">
        <f>AND(O626,ISNUMBER(A626),ISNUMBER(H626),N(H626)&gt;=N(A626))</f>
        <v/>
      </c>
      <c r="Q626" s="13">
        <f>AND(O626,J626="Sí")</f>
        <v/>
      </c>
      <c r="R626" s="13">
        <f>AND(S626,OR(E626="",AND(L626,F626="")))</f>
        <v/>
      </c>
      <c r="S626" s="13">
        <f>COUNTA(A626:K626)&gt;0</f>
        <v/>
      </c>
    </row>
    <row r="627">
      <c r="A627" s="11" t="n"/>
      <c r="B627" s="12" t="n"/>
      <c r="C627" s="12" t="n"/>
      <c r="D627" s="12" t="n"/>
      <c r="E627" s="12" t="n"/>
      <c r="F627" s="12" t="n"/>
      <c r="G627" s="12" t="n"/>
      <c r="H627" s="11" t="n"/>
      <c r="I627" s="12" t="n"/>
      <c r="J627" s="12" t="n"/>
      <c r="K627" s="12" t="n"/>
      <c r="L627" s="13">
        <f>OR(E627="Pedido",E627="Modificación",E627="Anulación")</f>
        <v/>
      </c>
      <c r="M627" s="13">
        <f>AND(L627,F627="Sin intervención")</f>
        <v/>
      </c>
      <c r="N627" s="13">
        <f>AND(L627,OR(F627="Revisado y grabado",F627="En espera",F627="No grabado"))</f>
        <v/>
      </c>
      <c r="O627" s="13">
        <f>AND(L627,OR(F627="Sin intervención",F627="Revisado y grabado"))</f>
        <v/>
      </c>
      <c r="P627" s="13">
        <f>AND(O627,ISNUMBER(A627),ISNUMBER(H627),N(H627)&gt;=N(A627))</f>
        <v/>
      </c>
      <c r="Q627" s="13">
        <f>AND(O627,J627="Sí")</f>
        <v/>
      </c>
      <c r="R627" s="13">
        <f>AND(S627,OR(E627="",AND(L627,F627="")))</f>
        <v/>
      </c>
      <c r="S627" s="13">
        <f>COUNTA(A627:K627)&gt;0</f>
        <v/>
      </c>
    </row>
    <row r="628">
      <c r="A628" s="11" t="n"/>
      <c r="B628" s="12" t="n"/>
      <c r="C628" s="12" t="n"/>
      <c r="D628" s="12" t="n"/>
      <c r="E628" s="12" t="n"/>
      <c r="F628" s="12" t="n"/>
      <c r="G628" s="12" t="n"/>
      <c r="H628" s="11" t="n"/>
      <c r="I628" s="12" t="n"/>
      <c r="J628" s="12" t="n"/>
      <c r="K628" s="12" t="n"/>
      <c r="L628" s="13">
        <f>OR(E628="Pedido",E628="Modificación",E628="Anulación")</f>
        <v/>
      </c>
      <c r="M628" s="13">
        <f>AND(L628,F628="Sin intervención")</f>
        <v/>
      </c>
      <c r="N628" s="13">
        <f>AND(L628,OR(F628="Revisado y grabado",F628="En espera",F628="No grabado"))</f>
        <v/>
      </c>
      <c r="O628" s="13">
        <f>AND(L628,OR(F628="Sin intervención",F628="Revisado y grabado"))</f>
        <v/>
      </c>
      <c r="P628" s="13">
        <f>AND(O628,ISNUMBER(A628),ISNUMBER(H628),N(H628)&gt;=N(A628))</f>
        <v/>
      </c>
      <c r="Q628" s="13">
        <f>AND(O628,J628="Sí")</f>
        <v/>
      </c>
      <c r="R628" s="13">
        <f>AND(S628,OR(E628="",AND(L628,F628="")))</f>
        <v/>
      </c>
      <c r="S628" s="13">
        <f>COUNTA(A628:K628)&gt;0</f>
        <v/>
      </c>
    </row>
    <row r="629">
      <c r="A629" s="11" t="n"/>
      <c r="B629" s="12" t="n"/>
      <c r="C629" s="12" t="n"/>
      <c r="D629" s="12" t="n"/>
      <c r="E629" s="12" t="n"/>
      <c r="F629" s="12" t="n"/>
      <c r="G629" s="12" t="n"/>
      <c r="H629" s="11" t="n"/>
      <c r="I629" s="12" t="n"/>
      <c r="J629" s="12" t="n"/>
      <c r="K629" s="12" t="n"/>
      <c r="L629" s="13">
        <f>OR(E629="Pedido",E629="Modificación",E629="Anulación")</f>
        <v/>
      </c>
      <c r="M629" s="13">
        <f>AND(L629,F629="Sin intervención")</f>
        <v/>
      </c>
      <c r="N629" s="13">
        <f>AND(L629,OR(F629="Revisado y grabado",F629="En espera",F629="No grabado"))</f>
        <v/>
      </c>
      <c r="O629" s="13">
        <f>AND(L629,OR(F629="Sin intervención",F629="Revisado y grabado"))</f>
        <v/>
      </c>
      <c r="P629" s="13">
        <f>AND(O629,ISNUMBER(A629),ISNUMBER(H629),N(H629)&gt;=N(A629))</f>
        <v/>
      </c>
      <c r="Q629" s="13">
        <f>AND(O629,J629="Sí")</f>
        <v/>
      </c>
      <c r="R629" s="13">
        <f>AND(S629,OR(E629="",AND(L629,F629="")))</f>
        <v/>
      </c>
      <c r="S629" s="13">
        <f>COUNTA(A629:K629)&gt;0</f>
        <v/>
      </c>
    </row>
    <row r="630">
      <c r="A630" s="11" t="n"/>
      <c r="B630" s="12" t="n"/>
      <c r="C630" s="12" t="n"/>
      <c r="D630" s="12" t="n"/>
      <c r="E630" s="12" t="n"/>
      <c r="F630" s="12" t="n"/>
      <c r="G630" s="12" t="n"/>
      <c r="H630" s="11" t="n"/>
      <c r="I630" s="12" t="n"/>
      <c r="J630" s="12" t="n"/>
      <c r="K630" s="12" t="n"/>
      <c r="L630" s="13">
        <f>OR(E630="Pedido",E630="Modificación",E630="Anulación")</f>
        <v/>
      </c>
      <c r="M630" s="13">
        <f>AND(L630,F630="Sin intervención")</f>
        <v/>
      </c>
      <c r="N630" s="13">
        <f>AND(L630,OR(F630="Revisado y grabado",F630="En espera",F630="No grabado"))</f>
        <v/>
      </c>
      <c r="O630" s="13">
        <f>AND(L630,OR(F630="Sin intervención",F630="Revisado y grabado"))</f>
        <v/>
      </c>
      <c r="P630" s="13">
        <f>AND(O630,ISNUMBER(A630),ISNUMBER(H630),N(H630)&gt;=N(A630))</f>
        <v/>
      </c>
      <c r="Q630" s="13">
        <f>AND(O630,J630="Sí")</f>
        <v/>
      </c>
      <c r="R630" s="13">
        <f>AND(S630,OR(E630="",AND(L630,F630="")))</f>
        <v/>
      </c>
      <c r="S630" s="13">
        <f>COUNTA(A630:K630)&gt;0</f>
        <v/>
      </c>
    </row>
    <row r="631">
      <c r="A631" s="11" t="n"/>
      <c r="B631" s="12" t="n"/>
      <c r="C631" s="12" t="n"/>
      <c r="D631" s="12" t="n"/>
      <c r="E631" s="12" t="n"/>
      <c r="F631" s="12" t="n"/>
      <c r="G631" s="12" t="n"/>
      <c r="H631" s="11" t="n"/>
      <c r="I631" s="12" t="n"/>
      <c r="J631" s="12" t="n"/>
      <c r="K631" s="12" t="n"/>
      <c r="L631" s="13">
        <f>OR(E631="Pedido",E631="Modificación",E631="Anulación")</f>
        <v/>
      </c>
      <c r="M631" s="13">
        <f>AND(L631,F631="Sin intervención")</f>
        <v/>
      </c>
      <c r="N631" s="13">
        <f>AND(L631,OR(F631="Revisado y grabado",F631="En espera",F631="No grabado"))</f>
        <v/>
      </c>
      <c r="O631" s="13">
        <f>AND(L631,OR(F631="Sin intervención",F631="Revisado y grabado"))</f>
        <v/>
      </c>
      <c r="P631" s="13">
        <f>AND(O631,ISNUMBER(A631),ISNUMBER(H631),N(H631)&gt;=N(A631))</f>
        <v/>
      </c>
      <c r="Q631" s="13">
        <f>AND(O631,J631="Sí")</f>
        <v/>
      </c>
      <c r="R631" s="13">
        <f>AND(S631,OR(E631="",AND(L631,F631="")))</f>
        <v/>
      </c>
      <c r="S631" s="13">
        <f>COUNTA(A631:K631)&gt;0</f>
        <v/>
      </c>
    </row>
    <row r="632">
      <c r="A632" s="11" t="n"/>
      <c r="B632" s="12" t="n"/>
      <c r="C632" s="12" t="n"/>
      <c r="D632" s="12" t="n"/>
      <c r="E632" s="12" t="n"/>
      <c r="F632" s="12" t="n"/>
      <c r="G632" s="12" t="n"/>
      <c r="H632" s="11" t="n"/>
      <c r="I632" s="12" t="n"/>
      <c r="J632" s="12" t="n"/>
      <c r="K632" s="12" t="n"/>
      <c r="L632" s="13">
        <f>OR(E632="Pedido",E632="Modificación",E632="Anulación")</f>
        <v/>
      </c>
      <c r="M632" s="13">
        <f>AND(L632,F632="Sin intervención")</f>
        <v/>
      </c>
      <c r="N632" s="13">
        <f>AND(L632,OR(F632="Revisado y grabado",F632="En espera",F632="No grabado"))</f>
        <v/>
      </c>
      <c r="O632" s="13">
        <f>AND(L632,OR(F632="Sin intervención",F632="Revisado y grabado"))</f>
        <v/>
      </c>
      <c r="P632" s="13">
        <f>AND(O632,ISNUMBER(A632),ISNUMBER(H632),N(H632)&gt;=N(A632))</f>
        <v/>
      </c>
      <c r="Q632" s="13">
        <f>AND(O632,J632="Sí")</f>
        <v/>
      </c>
      <c r="R632" s="13">
        <f>AND(S632,OR(E632="",AND(L632,F632="")))</f>
        <v/>
      </c>
      <c r="S632" s="13">
        <f>COUNTA(A632:K632)&gt;0</f>
        <v/>
      </c>
    </row>
    <row r="633">
      <c r="A633" s="11" t="n"/>
      <c r="B633" s="12" t="n"/>
      <c r="C633" s="12" t="n"/>
      <c r="D633" s="12" t="n"/>
      <c r="E633" s="12" t="n"/>
      <c r="F633" s="12" t="n"/>
      <c r="G633" s="12" t="n"/>
      <c r="H633" s="11" t="n"/>
      <c r="I633" s="12" t="n"/>
      <c r="J633" s="12" t="n"/>
      <c r="K633" s="12" t="n"/>
      <c r="L633" s="13">
        <f>OR(E633="Pedido",E633="Modificación",E633="Anulación")</f>
        <v/>
      </c>
      <c r="M633" s="13">
        <f>AND(L633,F633="Sin intervención")</f>
        <v/>
      </c>
      <c r="N633" s="13">
        <f>AND(L633,OR(F633="Revisado y grabado",F633="En espera",F633="No grabado"))</f>
        <v/>
      </c>
      <c r="O633" s="13">
        <f>AND(L633,OR(F633="Sin intervención",F633="Revisado y grabado"))</f>
        <v/>
      </c>
      <c r="P633" s="13">
        <f>AND(O633,ISNUMBER(A633),ISNUMBER(H633),N(H633)&gt;=N(A633))</f>
        <v/>
      </c>
      <c r="Q633" s="13">
        <f>AND(O633,J633="Sí")</f>
        <v/>
      </c>
      <c r="R633" s="13">
        <f>AND(S633,OR(E633="",AND(L633,F633="")))</f>
        <v/>
      </c>
      <c r="S633" s="13">
        <f>COUNTA(A633:K633)&gt;0</f>
        <v/>
      </c>
    </row>
    <row r="634">
      <c r="A634" s="11" t="n"/>
      <c r="B634" s="12" t="n"/>
      <c r="C634" s="12" t="n"/>
      <c r="D634" s="12" t="n"/>
      <c r="E634" s="12" t="n"/>
      <c r="F634" s="12" t="n"/>
      <c r="G634" s="12" t="n"/>
      <c r="H634" s="11" t="n"/>
      <c r="I634" s="12" t="n"/>
      <c r="J634" s="12" t="n"/>
      <c r="K634" s="12" t="n"/>
      <c r="L634" s="13">
        <f>OR(E634="Pedido",E634="Modificación",E634="Anulación")</f>
        <v/>
      </c>
      <c r="M634" s="13">
        <f>AND(L634,F634="Sin intervención")</f>
        <v/>
      </c>
      <c r="N634" s="13">
        <f>AND(L634,OR(F634="Revisado y grabado",F634="En espera",F634="No grabado"))</f>
        <v/>
      </c>
      <c r="O634" s="13">
        <f>AND(L634,OR(F634="Sin intervención",F634="Revisado y grabado"))</f>
        <v/>
      </c>
      <c r="P634" s="13">
        <f>AND(O634,ISNUMBER(A634),ISNUMBER(H634),N(H634)&gt;=N(A634))</f>
        <v/>
      </c>
      <c r="Q634" s="13">
        <f>AND(O634,J634="Sí")</f>
        <v/>
      </c>
      <c r="R634" s="13">
        <f>AND(S634,OR(E634="",AND(L634,F634="")))</f>
        <v/>
      </c>
      <c r="S634" s="13">
        <f>COUNTA(A634:K634)&gt;0</f>
        <v/>
      </c>
    </row>
    <row r="635">
      <c r="A635" s="11" t="n"/>
      <c r="B635" s="12" t="n"/>
      <c r="C635" s="12" t="n"/>
      <c r="D635" s="12" t="n"/>
      <c r="E635" s="12" t="n"/>
      <c r="F635" s="12" t="n"/>
      <c r="G635" s="12" t="n"/>
      <c r="H635" s="11" t="n"/>
      <c r="I635" s="12" t="n"/>
      <c r="J635" s="12" t="n"/>
      <c r="K635" s="12" t="n"/>
      <c r="L635" s="13">
        <f>OR(E635="Pedido",E635="Modificación",E635="Anulación")</f>
        <v/>
      </c>
      <c r="M635" s="13">
        <f>AND(L635,F635="Sin intervención")</f>
        <v/>
      </c>
      <c r="N635" s="13">
        <f>AND(L635,OR(F635="Revisado y grabado",F635="En espera",F635="No grabado"))</f>
        <v/>
      </c>
      <c r="O635" s="13">
        <f>AND(L635,OR(F635="Sin intervención",F635="Revisado y grabado"))</f>
        <v/>
      </c>
      <c r="P635" s="13">
        <f>AND(O635,ISNUMBER(A635),ISNUMBER(H635),N(H635)&gt;=N(A635))</f>
        <v/>
      </c>
      <c r="Q635" s="13">
        <f>AND(O635,J635="Sí")</f>
        <v/>
      </c>
      <c r="R635" s="13">
        <f>AND(S635,OR(E635="",AND(L635,F635="")))</f>
        <v/>
      </c>
      <c r="S635" s="13">
        <f>COUNTA(A635:K635)&gt;0</f>
        <v/>
      </c>
    </row>
    <row r="636">
      <c r="A636" s="11" t="n"/>
      <c r="B636" s="12" t="n"/>
      <c r="C636" s="12" t="n"/>
      <c r="D636" s="12" t="n"/>
      <c r="E636" s="12" t="n"/>
      <c r="F636" s="12" t="n"/>
      <c r="G636" s="12" t="n"/>
      <c r="H636" s="11" t="n"/>
      <c r="I636" s="12" t="n"/>
      <c r="J636" s="12" t="n"/>
      <c r="K636" s="12" t="n"/>
      <c r="L636" s="13">
        <f>OR(E636="Pedido",E636="Modificación",E636="Anulación")</f>
        <v/>
      </c>
      <c r="M636" s="13">
        <f>AND(L636,F636="Sin intervención")</f>
        <v/>
      </c>
      <c r="N636" s="13">
        <f>AND(L636,OR(F636="Revisado y grabado",F636="En espera",F636="No grabado"))</f>
        <v/>
      </c>
      <c r="O636" s="13">
        <f>AND(L636,OR(F636="Sin intervención",F636="Revisado y grabado"))</f>
        <v/>
      </c>
      <c r="P636" s="13">
        <f>AND(O636,ISNUMBER(A636),ISNUMBER(H636),N(H636)&gt;=N(A636))</f>
        <v/>
      </c>
      <c r="Q636" s="13">
        <f>AND(O636,J636="Sí")</f>
        <v/>
      </c>
      <c r="R636" s="13">
        <f>AND(S636,OR(E636="",AND(L636,F636="")))</f>
        <v/>
      </c>
      <c r="S636" s="13">
        <f>COUNTA(A636:K636)&gt;0</f>
        <v/>
      </c>
    </row>
    <row r="637">
      <c r="A637" s="11" t="n"/>
      <c r="B637" s="12" t="n"/>
      <c r="C637" s="12" t="n"/>
      <c r="D637" s="12" t="n"/>
      <c r="E637" s="12" t="n"/>
      <c r="F637" s="12" t="n"/>
      <c r="G637" s="12" t="n"/>
      <c r="H637" s="11" t="n"/>
      <c r="I637" s="12" t="n"/>
      <c r="J637" s="12" t="n"/>
      <c r="K637" s="12" t="n"/>
      <c r="L637" s="13">
        <f>OR(E637="Pedido",E637="Modificación",E637="Anulación")</f>
        <v/>
      </c>
      <c r="M637" s="13">
        <f>AND(L637,F637="Sin intervención")</f>
        <v/>
      </c>
      <c r="N637" s="13">
        <f>AND(L637,OR(F637="Revisado y grabado",F637="En espera",F637="No grabado"))</f>
        <v/>
      </c>
      <c r="O637" s="13">
        <f>AND(L637,OR(F637="Sin intervención",F637="Revisado y grabado"))</f>
        <v/>
      </c>
      <c r="P637" s="13">
        <f>AND(O637,ISNUMBER(A637),ISNUMBER(H637),N(H637)&gt;=N(A637))</f>
        <v/>
      </c>
      <c r="Q637" s="13">
        <f>AND(O637,J637="Sí")</f>
        <v/>
      </c>
      <c r="R637" s="13">
        <f>AND(S637,OR(E637="",AND(L637,F637="")))</f>
        <v/>
      </c>
      <c r="S637" s="13">
        <f>COUNTA(A637:K637)&gt;0</f>
        <v/>
      </c>
    </row>
    <row r="638">
      <c r="A638" s="11" t="n"/>
      <c r="B638" s="12" t="n"/>
      <c r="C638" s="12" t="n"/>
      <c r="D638" s="12" t="n"/>
      <c r="E638" s="12" t="n"/>
      <c r="F638" s="12" t="n"/>
      <c r="G638" s="12" t="n"/>
      <c r="H638" s="11" t="n"/>
      <c r="I638" s="12" t="n"/>
      <c r="J638" s="12" t="n"/>
      <c r="K638" s="12" t="n"/>
      <c r="L638" s="13">
        <f>OR(E638="Pedido",E638="Modificación",E638="Anulación")</f>
        <v/>
      </c>
      <c r="M638" s="13">
        <f>AND(L638,F638="Sin intervención")</f>
        <v/>
      </c>
      <c r="N638" s="13">
        <f>AND(L638,OR(F638="Revisado y grabado",F638="En espera",F638="No grabado"))</f>
        <v/>
      </c>
      <c r="O638" s="13">
        <f>AND(L638,OR(F638="Sin intervención",F638="Revisado y grabado"))</f>
        <v/>
      </c>
      <c r="P638" s="13">
        <f>AND(O638,ISNUMBER(A638),ISNUMBER(H638),N(H638)&gt;=N(A638))</f>
        <v/>
      </c>
      <c r="Q638" s="13">
        <f>AND(O638,J638="Sí")</f>
        <v/>
      </c>
      <c r="R638" s="13">
        <f>AND(S638,OR(E638="",AND(L638,F638="")))</f>
        <v/>
      </c>
      <c r="S638" s="13">
        <f>COUNTA(A638:K638)&gt;0</f>
        <v/>
      </c>
    </row>
    <row r="639">
      <c r="A639" s="11" t="n"/>
      <c r="B639" s="12" t="n"/>
      <c r="C639" s="12" t="n"/>
      <c r="D639" s="12" t="n"/>
      <c r="E639" s="12" t="n"/>
      <c r="F639" s="12" t="n"/>
      <c r="G639" s="12" t="n"/>
      <c r="H639" s="11" t="n"/>
      <c r="I639" s="12" t="n"/>
      <c r="J639" s="12" t="n"/>
      <c r="K639" s="12" t="n"/>
      <c r="L639" s="13">
        <f>OR(E639="Pedido",E639="Modificación",E639="Anulación")</f>
        <v/>
      </c>
      <c r="M639" s="13">
        <f>AND(L639,F639="Sin intervención")</f>
        <v/>
      </c>
      <c r="N639" s="13">
        <f>AND(L639,OR(F639="Revisado y grabado",F639="En espera",F639="No grabado"))</f>
        <v/>
      </c>
      <c r="O639" s="13">
        <f>AND(L639,OR(F639="Sin intervención",F639="Revisado y grabado"))</f>
        <v/>
      </c>
      <c r="P639" s="13">
        <f>AND(O639,ISNUMBER(A639),ISNUMBER(H639),N(H639)&gt;=N(A639))</f>
        <v/>
      </c>
      <c r="Q639" s="13">
        <f>AND(O639,J639="Sí")</f>
        <v/>
      </c>
      <c r="R639" s="13">
        <f>AND(S639,OR(E639="",AND(L639,F639="")))</f>
        <v/>
      </c>
      <c r="S639" s="13">
        <f>COUNTA(A639:K639)&gt;0</f>
        <v/>
      </c>
    </row>
    <row r="640">
      <c r="A640" s="11" t="n"/>
      <c r="B640" s="12" t="n"/>
      <c r="C640" s="12" t="n"/>
      <c r="D640" s="12" t="n"/>
      <c r="E640" s="12" t="n"/>
      <c r="F640" s="12" t="n"/>
      <c r="G640" s="12" t="n"/>
      <c r="H640" s="11" t="n"/>
      <c r="I640" s="12" t="n"/>
      <c r="J640" s="12" t="n"/>
      <c r="K640" s="12" t="n"/>
      <c r="L640" s="13">
        <f>OR(E640="Pedido",E640="Modificación",E640="Anulación")</f>
        <v/>
      </c>
      <c r="M640" s="13">
        <f>AND(L640,F640="Sin intervención")</f>
        <v/>
      </c>
      <c r="N640" s="13">
        <f>AND(L640,OR(F640="Revisado y grabado",F640="En espera",F640="No grabado"))</f>
        <v/>
      </c>
      <c r="O640" s="13">
        <f>AND(L640,OR(F640="Sin intervención",F640="Revisado y grabado"))</f>
        <v/>
      </c>
      <c r="P640" s="13">
        <f>AND(O640,ISNUMBER(A640),ISNUMBER(H640),N(H640)&gt;=N(A640))</f>
        <v/>
      </c>
      <c r="Q640" s="13">
        <f>AND(O640,J640="Sí")</f>
        <v/>
      </c>
      <c r="R640" s="13">
        <f>AND(S640,OR(E640="",AND(L640,F640="")))</f>
        <v/>
      </c>
      <c r="S640" s="13">
        <f>COUNTA(A640:K640)&gt;0</f>
        <v/>
      </c>
    </row>
    <row r="641">
      <c r="A641" s="11" t="n"/>
      <c r="B641" s="12" t="n"/>
      <c r="C641" s="12" t="n"/>
      <c r="D641" s="12" t="n"/>
      <c r="E641" s="12" t="n"/>
      <c r="F641" s="12" t="n"/>
      <c r="G641" s="12" t="n"/>
      <c r="H641" s="11" t="n"/>
      <c r="I641" s="12" t="n"/>
      <c r="J641" s="12" t="n"/>
      <c r="K641" s="12" t="n"/>
      <c r="L641" s="13">
        <f>OR(E641="Pedido",E641="Modificación",E641="Anulación")</f>
        <v/>
      </c>
      <c r="M641" s="13">
        <f>AND(L641,F641="Sin intervención")</f>
        <v/>
      </c>
      <c r="N641" s="13">
        <f>AND(L641,OR(F641="Revisado y grabado",F641="En espera",F641="No grabado"))</f>
        <v/>
      </c>
      <c r="O641" s="13">
        <f>AND(L641,OR(F641="Sin intervención",F641="Revisado y grabado"))</f>
        <v/>
      </c>
      <c r="P641" s="13">
        <f>AND(O641,ISNUMBER(A641),ISNUMBER(H641),N(H641)&gt;=N(A641))</f>
        <v/>
      </c>
      <c r="Q641" s="13">
        <f>AND(O641,J641="Sí")</f>
        <v/>
      </c>
      <c r="R641" s="13">
        <f>AND(S641,OR(E641="",AND(L641,F641="")))</f>
        <v/>
      </c>
      <c r="S641" s="13">
        <f>COUNTA(A641:K641)&gt;0</f>
        <v/>
      </c>
    </row>
    <row r="642">
      <c r="A642" s="11" t="n"/>
      <c r="B642" s="12" t="n"/>
      <c r="C642" s="12" t="n"/>
      <c r="D642" s="12" t="n"/>
      <c r="E642" s="12" t="n"/>
      <c r="F642" s="12" t="n"/>
      <c r="G642" s="12" t="n"/>
      <c r="H642" s="11" t="n"/>
      <c r="I642" s="12" t="n"/>
      <c r="J642" s="12" t="n"/>
      <c r="K642" s="12" t="n"/>
      <c r="L642" s="13">
        <f>OR(E642="Pedido",E642="Modificación",E642="Anulación")</f>
        <v/>
      </c>
      <c r="M642" s="13">
        <f>AND(L642,F642="Sin intervención")</f>
        <v/>
      </c>
      <c r="N642" s="13">
        <f>AND(L642,OR(F642="Revisado y grabado",F642="En espera",F642="No grabado"))</f>
        <v/>
      </c>
      <c r="O642" s="13">
        <f>AND(L642,OR(F642="Sin intervención",F642="Revisado y grabado"))</f>
        <v/>
      </c>
      <c r="P642" s="13">
        <f>AND(O642,ISNUMBER(A642),ISNUMBER(H642),N(H642)&gt;=N(A642))</f>
        <v/>
      </c>
      <c r="Q642" s="13">
        <f>AND(O642,J642="Sí")</f>
        <v/>
      </c>
      <c r="R642" s="13">
        <f>AND(S642,OR(E642="",AND(L642,F642="")))</f>
        <v/>
      </c>
      <c r="S642" s="13">
        <f>COUNTA(A642:K642)&gt;0</f>
        <v/>
      </c>
    </row>
    <row r="643">
      <c r="A643" s="11" t="n"/>
      <c r="B643" s="12" t="n"/>
      <c r="C643" s="12" t="n"/>
      <c r="D643" s="12" t="n"/>
      <c r="E643" s="12" t="n"/>
      <c r="F643" s="12" t="n"/>
      <c r="G643" s="12" t="n"/>
      <c r="H643" s="11" t="n"/>
      <c r="I643" s="12" t="n"/>
      <c r="J643" s="12" t="n"/>
      <c r="K643" s="12" t="n"/>
      <c r="L643" s="13">
        <f>OR(E643="Pedido",E643="Modificación",E643="Anulación")</f>
        <v/>
      </c>
      <c r="M643" s="13">
        <f>AND(L643,F643="Sin intervención")</f>
        <v/>
      </c>
      <c r="N643" s="13">
        <f>AND(L643,OR(F643="Revisado y grabado",F643="En espera",F643="No grabado"))</f>
        <v/>
      </c>
      <c r="O643" s="13">
        <f>AND(L643,OR(F643="Sin intervención",F643="Revisado y grabado"))</f>
        <v/>
      </c>
      <c r="P643" s="13">
        <f>AND(O643,ISNUMBER(A643),ISNUMBER(H643),N(H643)&gt;=N(A643))</f>
        <v/>
      </c>
      <c r="Q643" s="13">
        <f>AND(O643,J643="Sí")</f>
        <v/>
      </c>
      <c r="R643" s="13">
        <f>AND(S643,OR(E643="",AND(L643,F643="")))</f>
        <v/>
      </c>
      <c r="S643" s="13">
        <f>COUNTA(A643:K643)&gt;0</f>
        <v/>
      </c>
    </row>
    <row r="644">
      <c r="A644" s="11" t="n"/>
      <c r="B644" s="12" t="n"/>
      <c r="C644" s="12" t="n"/>
      <c r="D644" s="12" t="n"/>
      <c r="E644" s="12" t="n"/>
      <c r="F644" s="12" t="n"/>
      <c r="G644" s="12" t="n"/>
      <c r="H644" s="11" t="n"/>
      <c r="I644" s="12" t="n"/>
      <c r="J644" s="12" t="n"/>
      <c r="K644" s="12" t="n"/>
      <c r="L644" s="13">
        <f>OR(E644="Pedido",E644="Modificación",E644="Anulación")</f>
        <v/>
      </c>
      <c r="M644" s="13">
        <f>AND(L644,F644="Sin intervención")</f>
        <v/>
      </c>
      <c r="N644" s="13">
        <f>AND(L644,OR(F644="Revisado y grabado",F644="En espera",F644="No grabado"))</f>
        <v/>
      </c>
      <c r="O644" s="13">
        <f>AND(L644,OR(F644="Sin intervención",F644="Revisado y grabado"))</f>
        <v/>
      </c>
      <c r="P644" s="13">
        <f>AND(O644,ISNUMBER(A644),ISNUMBER(H644),N(H644)&gt;=N(A644))</f>
        <v/>
      </c>
      <c r="Q644" s="13">
        <f>AND(O644,J644="Sí")</f>
        <v/>
      </c>
      <c r="R644" s="13">
        <f>AND(S644,OR(E644="",AND(L644,F644="")))</f>
        <v/>
      </c>
      <c r="S644" s="13">
        <f>COUNTA(A644:K644)&gt;0</f>
        <v/>
      </c>
    </row>
    <row r="645">
      <c r="A645" s="11" t="n"/>
      <c r="B645" s="12" t="n"/>
      <c r="C645" s="12" t="n"/>
      <c r="D645" s="12" t="n"/>
      <c r="E645" s="12" t="n"/>
      <c r="F645" s="12" t="n"/>
      <c r="G645" s="12" t="n"/>
      <c r="H645" s="11" t="n"/>
      <c r="I645" s="12" t="n"/>
      <c r="J645" s="12" t="n"/>
      <c r="K645" s="12" t="n"/>
      <c r="L645" s="13">
        <f>OR(E645="Pedido",E645="Modificación",E645="Anulación")</f>
        <v/>
      </c>
      <c r="M645" s="13">
        <f>AND(L645,F645="Sin intervención")</f>
        <v/>
      </c>
      <c r="N645" s="13">
        <f>AND(L645,OR(F645="Revisado y grabado",F645="En espera",F645="No grabado"))</f>
        <v/>
      </c>
      <c r="O645" s="13">
        <f>AND(L645,OR(F645="Sin intervención",F645="Revisado y grabado"))</f>
        <v/>
      </c>
      <c r="P645" s="13">
        <f>AND(O645,ISNUMBER(A645),ISNUMBER(H645),N(H645)&gt;=N(A645))</f>
        <v/>
      </c>
      <c r="Q645" s="13">
        <f>AND(O645,J645="Sí")</f>
        <v/>
      </c>
      <c r="R645" s="13">
        <f>AND(S645,OR(E645="",AND(L645,F645="")))</f>
        <v/>
      </c>
      <c r="S645" s="13">
        <f>COUNTA(A645:K645)&gt;0</f>
        <v/>
      </c>
    </row>
    <row r="646">
      <c r="A646" s="11" t="n"/>
      <c r="B646" s="12" t="n"/>
      <c r="C646" s="12" t="n"/>
      <c r="D646" s="12" t="n"/>
      <c r="E646" s="12" t="n"/>
      <c r="F646" s="12" t="n"/>
      <c r="G646" s="12" t="n"/>
      <c r="H646" s="11" t="n"/>
      <c r="I646" s="12" t="n"/>
      <c r="J646" s="12" t="n"/>
      <c r="K646" s="12" t="n"/>
      <c r="L646" s="13">
        <f>OR(E646="Pedido",E646="Modificación",E646="Anulación")</f>
        <v/>
      </c>
      <c r="M646" s="13">
        <f>AND(L646,F646="Sin intervención")</f>
        <v/>
      </c>
      <c r="N646" s="13">
        <f>AND(L646,OR(F646="Revisado y grabado",F646="En espera",F646="No grabado"))</f>
        <v/>
      </c>
      <c r="O646" s="13">
        <f>AND(L646,OR(F646="Sin intervención",F646="Revisado y grabado"))</f>
        <v/>
      </c>
      <c r="P646" s="13">
        <f>AND(O646,ISNUMBER(A646),ISNUMBER(H646),N(H646)&gt;=N(A646))</f>
        <v/>
      </c>
      <c r="Q646" s="13">
        <f>AND(O646,J646="Sí")</f>
        <v/>
      </c>
      <c r="R646" s="13">
        <f>AND(S646,OR(E646="",AND(L646,F646="")))</f>
        <v/>
      </c>
      <c r="S646" s="13">
        <f>COUNTA(A646:K646)&gt;0</f>
        <v/>
      </c>
    </row>
    <row r="647">
      <c r="A647" s="11" t="n"/>
      <c r="B647" s="12" t="n"/>
      <c r="C647" s="12" t="n"/>
      <c r="D647" s="12" t="n"/>
      <c r="E647" s="12" t="n"/>
      <c r="F647" s="12" t="n"/>
      <c r="G647" s="12" t="n"/>
      <c r="H647" s="11" t="n"/>
      <c r="I647" s="12" t="n"/>
      <c r="J647" s="12" t="n"/>
      <c r="K647" s="12" t="n"/>
      <c r="L647" s="13">
        <f>OR(E647="Pedido",E647="Modificación",E647="Anulación")</f>
        <v/>
      </c>
      <c r="M647" s="13">
        <f>AND(L647,F647="Sin intervención")</f>
        <v/>
      </c>
      <c r="N647" s="13">
        <f>AND(L647,OR(F647="Revisado y grabado",F647="En espera",F647="No grabado"))</f>
        <v/>
      </c>
      <c r="O647" s="13">
        <f>AND(L647,OR(F647="Sin intervención",F647="Revisado y grabado"))</f>
        <v/>
      </c>
      <c r="P647" s="13">
        <f>AND(O647,ISNUMBER(A647),ISNUMBER(H647),N(H647)&gt;=N(A647))</f>
        <v/>
      </c>
      <c r="Q647" s="13">
        <f>AND(O647,J647="Sí")</f>
        <v/>
      </c>
      <c r="R647" s="13">
        <f>AND(S647,OR(E647="",AND(L647,F647="")))</f>
        <v/>
      </c>
      <c r="S647" s="13">
        <f>COUNTA(A647:K647)&gt;0</f>
        <v/>
      </c>
    </row>
    <row r="648">
      <c r="A648" s="11" t="n"/>
      <c r="B648" s="12" t="n"/>
      <c r="C648" s="12" t="n"/>
      <c r="D648" s="12" t="n"/>
      <c r="E648" s="12" t="n"/>
      <c r="F648" s="12" t="n"/>
      <c r="G648" s="12" t="n"/>
      <c r="H648" s="11" t="n"/>
      <c r="I648" s="12" t="n"/>
      <c r="J648" s="12" t="n"/>
      <c r="K648" s="12" t="n"/>
      <c r="L648" s="13">
        <f>OR(E648="Pedido",E648="Modificación",E648="Anulación")</f>
        <v/>
      </c>
      <c r="M648" s="13">
        <f>AND(L648,F648="Sin intervención")</f>
        <v/>
      </c>
      <c r="N648" s="13">
        <f>AND(L648,OR(F648="Revisado y grabado",F648="En espera",F648="No grabado"))</f>
        <v/>
      </c>
      <c r="O648" s="13">
        <f>AND(L648,OR(F648="Sin intervención",F648="Revisado y grabado"))</f>
        <v/>
      </c>
      <c r="P648" s="13">
        <f>AND(O648,ISNUMBER(A648),ISNUMBER(H648),N(H648)&gt;=N(A648))</f>
        <v/>
      </c>
      <c r="Q648" s="13">
        <f>AND(O648,J648="Sí")</f>
        <v/>
      </c>
      <c r="R648" s="13">
        <f>AND(S648,OR(E648="",AND(L648,F648="")))</f>
        <v/>
      </c>
      <c r="S648" s="13">
        <f>COUNTA(A648:K648)&gt;0</f>
        <v/>
      </c>
    </row>
    <row r="649">
      <c r="A649" s="11" t="n"/>
      <c r="B649" s="12" t="n"/>
      <c r="C649" s="12" t="n"/>
      <c r="D649" s="12" t="n"/>
      <c r="E649" s="12" t="n"/>
      <c r="F649" s="12" t="n"/>
      <c r="G649" s="12" t="n"/>
      <c r="H649" s="11" t="n"/>
      <c r="I649" s="12" t="n"/>
      <c r="J649" s="12" t="n"/>
      <c r="K649" s="12" t="n"/>
      <c r="L649" s="13">
        <f>OR(E649="Pedido",E649="Modificación",E649="Anulación")</f>
        <v/>
      </c>
      <c r="M649" s="13">
        <f>AND(L649,F649="Sin intervención")</f>
        <v/>
      </c>
      <c r="N649" s="13">
        <f>AND(L649,OR(F649="Revisado y grabado",F649="En espera",F649="No grabado"))</f>
        <v/>
      </c>
      <c r="O649" s="13">
        <f>AND(L649,OR(F649="Sin intervención",F649="Revisado y grabado"))</f>
        <v/>
      </c>
      <c r="P649" s="13">
        <f>AND(O649,ISNUMBER(A649),ISNUMBER(H649),N(H649)&gt;=N(A649))</f>
        <v/>
      </c>
      <c r="Q649" s="13">
        <f>AND(O649,J649="Sí")</f>
        <v/>
      </c>
      <c r="R649" s="13">
        <f>AND(S649,OR(E649="",AND(L649,F649="")))</f>
        <v/>
      </c>
      <c r="S649" s="13">
        <f>COUNTA(A649:K649)&gt;0</f>
        <v/>
      </c>
    </row>
    <row r="650">
      <c r="A650" s="11" t="n"/>
      <c r="B650" s="12" t="n"/>
      <c r="C650" s="12" t="n"/>
      <c r="D650" s="12" t="n"/>
      <c r="E650" s="12" t="n"/>
      <c r="F650" s="12" t="n"/>
      <c r="G650" s="12" t="n"/>
      <c r="H650" s="11" t="n"/>
      <c r="I650" s="12" t="n"/>
      <c r="J650" s="12" t="n"/>
      <c r="K650" s="12" t="n"/>
      <c r="L650" s="13">
        <f>OR(E650="Pedido",E650="Modificación",E650="Anulación")</f>
        <v/>
      </c>
      <c r="M650" s="13">
        <f>AND(L650,F650="Sin intervención")</f>
        <v/>
      </c>
      <c r="N650" s="13">
        <f>AND(L650,OR(F650="Revisado y grabado",F650="En espera",F650="No grabado"))</f>
        <v/>
      </c>
      <c r="O650" s="13">
        <f>AND(L650,OR(F650="Sin intervención",F650="Revisado y grabado"))</f>
        <v/>
      </c>
      <c r="P650" s="13">
        <f>AND(O650,ISNUMBER(A650),ISNUMBER(H650),N(H650)&gt;=N(A650))</f>
        <v/>
      </c>
      <c r="Q650" s="13">
        <f>AND(O650,J650="Sí")</f>
        <v/>
      </c>
      <c r="R650" s="13">
        <f>AND(S650,OR(E650="",AND(L650,F650="")))</f>
        <v/>
      </c>
      <c r="S650" s="13">
        <f>COUNTA(A650:K650)&gt;0</f>
        <v/>
      </c>
    </row>
    <row r="651">
      <c r="A651" s="11" t="n"/>
      <c r="B651" s="12" t="n"/>
      <c r="C651" s="12" t="n"/>
      <c r="D651" s="12" t="n"/>
      <c r="E651" s="12" t="n"/>
      <c r="F651" s="12" t="n"/>
      <c r="G651" s="12" t="n"/>
      <c r="H651" s="11" t="n"/>
      <c r="I651" s="12" t="n"/>
      <c r="J651" s="12" t="n"/>
      <c r="K651" s="12" t="n"/>
      <c r="L651" s="13">
        <f>OR(E651="Pedido",E651="Modificación",E651="Anulación")</f>
        <v/>
      </c>
      <c r="M651" s="13">
        <f>AND(L651,F651="Sin intervención")</f>
        <v/>
      </c>
      <c r="N651" s="13">
        <f>AND(L651,OR(F651="Revisado y grabado",F651="En espera",F651="No grabado"))</f>
        <v/>
      </c>
      <c r="O651" s="13">
        <f>AND(L651,OR(F651="Sin intervención",F651="Revisado y grabado"))</f>
        <v/>
      </c>
      <c r="P651" s="13">
        <f>AND(O651,ISNUMBER(A651),ISNUMBER(H651),N(H651)&gt;=N(A651))</f>
        <v/>
      </c>
      <c r="Q651" s="13">
        <f>AND(O651,J651="Sí")</f>
        <v/>
      </c>
      <c r="R651" s="13">
        <f>AND(S651,OR(E651="",AND(L651,F651="")))</f>
        <v/>
      </c>
      <c r="S651" s="13">
        <f>COUNTA(A651:K651)&gt;0</f>
        <v/>
      </c>
    </row>
    <row r="652">
      <c r="A652" s="11" t="n"/>
      <c r="B652" s="12" t="n"/>
      <c r="C652" s="12" t="n"/>
      <c r="D652" s="12" t="n"/>
      <c r="E652" s="12" t="n"/>
      <c r="F652" s="12" t="n"/>
      <c r="G652" s="12" t="n"/>
      <c r="H652" s="11" t="n"/>
      <c r="I652" s="12" t="n"/>
      <c r="J652" s="12" t="n"/>
      <c r="K652" s="12" t="n"/>
      <c r="L652" s="13">
        <f>OR(E652="Pedido",E652="Modificación",E652="Anulación")</f>
        <v/>
      </c>
      <c r="M652" s="13">
        <f>AND(L652,F652="Sin intervención")</f>
        <v/>
      </c>
      <c r="N652" s="13">
        <f>AND(L652,OR(F652="Revisado y grabado",F652="En espera",F652="No grabado"))</f>
        <v/>
      </c>
      <c r="O652" s="13">
        <f>AND(L652,OR(F652="Sin intervención",F652="Revisado y grabado"))</f>
        <v/>
      </c>
      <c r="P652" s="13">
        <f>AND(O652,ISNUMBER(A652),ISNUMBER(H652),N(H652)&gt;=N(A652))</f>
        <v/>
      </c>
      <c r="Q652" s="13">
        <f>AND(O652,J652="Sí")</f>
        <v/>
      </c>
      <c r="R652" s="13">
        <f>AND(S652,OR(E652="",AND(L652,F652="")))</f>
        <v/>
      </c>
      <c r="S652" s="13">
        <f>COUNTA(A652:K652)&gt;0</f>
        <v/>
      </c>
    </row>
    <row r="653">
      <c r="A653" s="11" t="n"/>
      <c r="B653" s="12" t="n"/>
      <c r="C653" s="12" t="n"/>
      <c r="D653" s="12" t="n"/>
      <c r="E653" s="12" t="n"/>
      <c r="F653" s="12" t="n"/>
      <c r="G653" s="12" t="n"/>
      <c r="H653" s="11" t="n"/>
      <c r="I653" s="12" t="n"/>
      <c r="J653" s="12" t="n"/>
      <c r="K653" s="12" t="n"/>
      <c r="L653" s="13">
        <f>OR(E653="Pedido",E653="Modificación",E653="Anulación")</f>
        <v/>
      </c>
      <c r="M653" s="13">
        <f>AND(L653,F653="Sin intervención")</f>
        <v/>
      </c>
      <c r="N653" s="13">
        <f>AND(L653,OR(F653="Revisado y grabado",F653="En espera",F653="No grabado"))</f>
        <v/>
      </c>
      <c r="O653" s="13">
        <f>AND(L653,OR(F653="Sin intervención",F653="Revisado y grabado"))</f>
        <v/>
      </c>
      <c r="P653" s="13">
        <f>AND(O653,ISNUMBER(A653),ISNUMBER(H653),N(H653)&gt;=N(A653))</f>
        <v/>
      </c>
      <c r="Q653" s="13">
        <f>AND(O653,J653="Sí")</f>
        <v/>
      </c>
      <c r="R653" s="13">
        <f>AND(S653,OR(E653="",AND(L653,F653="")))</f>
        <v/>
      </c>
      <c r="S653" s="13">
        <f>COUNTA(A653:K653)&gt;0</f>
        <v/>
      </c>
    </row>
    <row r="654">
      <c r="A654" s="11" t="n"/>
      <c r="B654" s="12" t="n"/>
      <c r="C654" s="12" t="n"/>
      <c r="D654" s="12" t="n"/>
      <c r="E654" s="12" t="n"/>
      <c r="F654" s="12" t="n"/>
      <c r="G654" s="12" t="n"/>
      <c r="H654" s="11" t="n"/>
      <c r="I654" s="12" t="n"/>
      <c r="J654" s="12" t="n"/>
      <c r="K654" s="12" t="n"/>
      <c r="L654" s="13">
        <f>OR(E654="Pedido",E654="Modificación",E654="Anulación")</f>
        <v/>
      </c>
      <c r="M654" s="13">
        <f>AND(L654,F654="Sin intervención")</f>
        <v/>
      </c>
      <c r="N654" s="13">
        <f>AND(L654,OR(F654="Revisado y grabado",F654="En espera",F654="No grabado"))</f>
        <v/>
      </c>
      <c r="O654" s="13">
        <f>AND(L654,OR(F654="Sin intervención",F654="Revisado y grabado"))</f>
        <v/>
      </c>
      <c r="P654" s="13">
        <f>AND(O654,ISNUMBER(A654),ISNUMBER(H654),N(H654)&gt;=N(A654))</f>
        <v/>
      </c>
      <c r="Q654" s="13">
        <f>AND(O654,J654="Sí")</f>
        <v/>
      </c>
      <c r="R654" s="13">
        <f>AND(S654,OR(E654="",AND(L654,F654="")))</f>
        <v/>
      </c>
      <c r="S654" s="13">
        <f>COUNTA(A654:K654)&gt;0</f>
        <v/>
      </c>
    </row>
    <row r="655">
      <c r="A655" s="11" t="n"/>
      <c r="B655" s="12" t="n"/>
      <c r="C655" s="12" t="n"/>
      <c r="D655" s="12" t="n"/>
      <c r="E655" s="12" t="n"/>
      <c r="F655" s="12" t="n"/>
      <c r="G655" s="12" t="n"/>
      <c r="H655" s="11" t="n"/>
      <c r="I655" s="12" t="n"/>
      <c r="J655" s="12" t="n"/>
      <c r="K655" s="12" t="n"/>
      <c r="L655" s="13">
        <f>OR(E655="Pedido",E655="Modificación",E655="Anulación")</f>
        <v/>
      </c>
      <c r="M655" s="13">
        <f>AND(L655,F655="Sin intervención")</f>
        <v/>
      </c>
      <c r="N655" s="13">
        <f>AND(L655,OR(F655="Revisado y grabado",F655="En espera",F655="No grabado"))</f>
        <v/>
      </c>
      <c r="O655" s="13">
        <f>AND(L655,OR(F655="Sin intervención",F655="Revisado y grabado"))</f>
        <v/>
      </c>
      <c r="P655" s="13">
        <f>AND(O655,ISNUMBER(A655),ISNUMBER(H655),N(H655)&gt;=N(A655))</f>
        <v/>
      </c>
      <c r="Q655" s="13">
        <f>AND(O655,J655="Sí")</f>
        <v/>
      </c>
      <c r="R655" s="13">
        <f>AND(S655,OR(E655="",AND(L655,F655="")))</f>
        <v/>
      </c>
      <c r="S655" s="13">
        <f>COUNTA(A655:K655)&gt;0</f>
        <v/>
      </c>
    </row>
    <row r="656">
      <c r="A656" s="11" t="n"/>
      <c r="B656" s="12" t="n"/>
      <c r="C656" s="12" t="n"/>
      <c r="D656" s="12" t="n"/>
      <c r="E656" s="12" t="n"/>
      <c r="F656" s="12" t="n"/>
      <c r="G656" s="12" t="n"/>
      <c r="H656" s="11" t="n"/>
      <c r="I656" s="12" t="n"/>
      <c r="J656" s="12" t="n"/>
      <c r="K656" s="12" t="n"/>
      <c r="L656" s="13">
        <f>OR(E656="Pedido",E656="Modificación",E656="Anulación")</f>
        <v/>
      </c>
      <c r="M656" s="13">
        <f>AND(L656,F656="Sin intervención")</f>
        <v/>
      </c>
      <c r="N656" s="13">
        <f>AND(L656,OR(F656="Revisado y grabado",F656="En espera",F656="No grabado"))</f>
        <v/>
      </c>
      <c r="O656" s="13">
        <f>AND(L656,OR(F656="Sin intervención",F656="Revisado y grabado"))</f>
        <v/>
      </c>
      <c r="P656" s="13">
        <f>AND(O656,ISNUMBER(A656),ISNUMBER(H656),N(H656)&gt;=N(A656))</f>
        <v/>
      </c>
      <c r="Q656" s="13">
        <f>AND(O656,J656="Sí")</f>
        <v/>
      </c>
      <c r="R656" s="13">
        <f>AND(S656,OR(E656="",AND(L656,F656="")))</f>
        <v/>
      </c>
      <c r="S656" s="13">
        <f>COUNTA(A656:K656)&gt;0</f>
        <v/>
      </c>
    </row>
    <row r="657">
      <c r="A657" s="11" t="n"/>
      <c r="B657" s="12" t="n"/>
      <c r="C657" s="12" t="n"/>
      <c r="D657" s="12" t="n"/>
      <c r="E657" s="12" t="n"/>
      <c r="F657" s="12" t="n"/>
      <c r="G657" s="12" t="n"/>
      <c r="H657" s="11" t="n"/>
      <c r="I657" s="12" t="n"/>
      <c r="J657" s="12" t="n"/>
      <c r="K657" s="12" t="n"/>
      <c r="L657" s="13">
        <f>OR(E657="Pedido",E657="Modificación",E657="Anulación")</f>
        <v/>
      </c>
      <c r="M657" s="13">
        <f>AND(L657,F657="Sin intervención")</f>
        <v/>
      </c>
      <c r="N657" s="13">
        <f>AND(L657,OR(F657="Revisado y grabado",F657="En espera",F657="No grabado"))</f>
        <v/>
      </c>
      <c r="O657" s="13">
        <f>AND(L657,OR(F657="Sin intervención",F657="Revisado y grabado"))</f>
        <v/>
      </c>
      <c r="P657" s="13">
        <f>AND(O657,ISNUMBER(A657),ISNUMBER(H657),N(H657)&gt;=N(A657))</f>
        <v/>
      </c>
      <c r="Q657" s="13">
        <f>AND(O657,J657="Sí")</f>
        <v/>
      </c>
      <c r="R657" s="13">
        <f>AND(S657,OR(E657="",AND(L657,F657="")))</f>
        <v/>
      </c>
      <c r="S657" s="13">
        <f>COUNTA(A657:K657)&gt;0</f>
        <v/>
      </c>
    </row>
    <row r="658">
      <c r="A658" s="11" t="n"/>
      <c r="B658" s="12" t="n"/>
      <c r="C658" s="12" t="n"/>
      <c r="D658" s="12" t="n"/>
      <c r="E658" s="12" t="n"/>
      <c r="F658" s="12" t="n"/>
      <c r="G658" s="12" t="n"/>
      <c r="H658" s="11" t="n"/>
      <c r="I658" s="12" t="n"/>
      <c r="J658" s="12" t="n"/>
      <c r="K658" s="12" t="n"/>
      <c r="L658" s="13">
        <f>OR(E658="Pedido",E658="Modificación",E658="Anulación")</f>
        <v/>
      </c>
      <c r="M658" s="13">
        <f>AND(L658,F658="Sin intervención")</f>
        <v/>
      </c>
      <c r="N658" s="13">
        <f>AND(L658,OR(F658="Revisado y grabado",F658="En espera",F658="No grabado"))</f>
        <v/>
      </c>
      <c r="O658" s="13">
        <f>AND(L658,OR(F658="Sin intervención",F658="Revisado y grabado"))</f>
        <v/>
      </c>
      <c r="P658" s="13">
        <f>AND(O658,ISNUMBER(A658),ISNUMBER(H658),N(H658)&gt;=N(A658))</f>
        <v/>
      </c>
      <c r="Q658" s="13">
        <f>AND(O658,J658="Sí")</f>
        <v/>
      </c>
      <c r="R658" s="13">
        <f>AND(S658,OR(E658="",AND(L658,F658="")))</f>
        <v/>
      </c>
      <c r="S658" s="13">
        <f>COUNTA(A658:K658)&gt;0</f>
        <v/>
      </c>
    </row>
    <row r="659">
      <c r="A659" s="11" t="n"/>
      <c r="B659" s="12" t="n"/>
      <c r="C659" s="12" t="n"/>
      <c r="D659" s="12" t="n"/>
      <c r="E659" s="12" t="n"/>
      <c r="F659" s="12" t="n"/>
      <c r="G659" s="12" t="n"/>
      <c r="H659" s="11" t="n"/>
      <c r="I659" s="12" t="n"/>
      <c r="J659" s="12" t="n"/>
      <c r="K659" s="12" t="n"/>
      <c r="L659" s="13">
        <f>OR(E659="Pedido",E659="Modificación",E659="Anulación")</f>
        <v/>
      </c>
      <c r="M659" s="13">
        <f>AND(L659,F659="Sin intervención")</f>
        <v/>
      </c>
      <c r="N659" s="13">
        <f>AND(L659,OR(F659="Revisado y grabado",F659="En espera",F659="No grabado"))</f>
        <v/>
      </c>
      <c r="O659" s="13">
        <f>AND(L659,OR(F659="Sin intervención",F659="Revisado y grabado"))</f>
        <v/>
      </c>
      <c r="P659" s="13">
        <f>AND(O659,ISNUMBER(A659),ISNUMBER(H659),N(H659)&gt;=N(A659))</f>
        <v/>
      </c>
      <c r="Q659" s="13">
        <f>AND(O659,J659="Sí")</f>
        <v/>
      </c>
      <c r="R659" s="13">
        <f>AND(S659,OR(E659="",AND(L659,F659="")))</f>
        <v/>
      </c>
      <c r="S659" s="13">
        <f>COUNTA(A659:K659)&gt;0</f>
        <v/>
      </c>
    </row>
    <row r="660">
      <c r="A660" s="11" t="n"/>
      <c r="B660" s="12" t="n"/>
      <c r="C660" s="12" t="n"/>
      <c r="D660" s="12" t="n"/>
      <c r="E660" s="12" t="n"/>
      <c r="F660" s="12" t="n"/>
      <c r="G660" s="12" t="n"/>
      <c r="H660" s="11" t="n"/>
      <c r="I660" s="12" t="n"/>
      <c r="J660" s="12" t="n"/>
      <c r="K660" s="12" t="n"/>
      <c r="L660" s="13">
        <f>OR(E660="Pedido",E660="Modificación",E660="Anulación")</f>
        <v/>
      </c>
      <c r="M660" s="13">
        <f>AND(L660,F660="Sin intervención")</f>
        <v/>
      </c>
      <c r="N660" s="13">
        <f>AND(L660,OR(F660="Revisado y grabado",F660="En espera",F660="No grabado"))</f>
        <v/>
      </c>
      <c r="O660" s="13">
        <f>AND(L660,OR(F660="Sin intervención",F660="Revisado y grabado"))</f>
        <v/>
      </c>
      <c r="P660" s="13">
        <f>AND(O660,ISNUMBER(A660),ISNUMBER(H660),N(H660)&gt;=N(A660))</f>
        <v/>
      </c>
      <c r="Q660" s="13">
        <f>AND(O660,J660="Sí")</f>
        <v/>
      </c>
      <c r="R660" s="13">
        <f>AND(S660,OR(E660="",AND(L660,F660="")))</f>
        <v/>
      </c>
      <c r="S660" s="13">
        <f>COUNTA(A660:K660)&gt;0</f>
        <v/>
      </c>
    </row>
    <row r="661">
      <c r="A661" s="11" t="n"/>
      <c r="B661" s="12" t="n"/>
      <c r="C661" s="12" t="n"/>
      <c r="D661" s="12" t="n"/>
      <c r="E661" s="12" t="n"/>
      <c r="F661" s="12" t="n"/>
      <c r="G661" s="12" t="n"/>
      <c r="H661" s="11" t="n"/>
      <c r="I661" s="12" t="n"/>
      <c r="J661" s="12" t="n"/>
      <c r="K661" s="12" t="n"/>
      <c r="L661" s="13">
        <f>OR(E661="Pedido",E661="Modificación",E661="Anulación")</f>
        <v/>
      </c>
      <c r="M661" s="13">
        <f>AND(L661,F661="Sin intervención")</f>
        <v/>
      </c>
      <c r="N661" s="13">
        <f>AND(L661,OR(F661="Revisado y grabado",F661="En espera",F661="No grabado"))</f>
        <v/>
      </c>
      <c r="O661" s="13">
        <f>AND(L661,OR(F661="Sin intervención",F661="Revisado y grabado"))</f>
        <v/>
      </c>
      <c r="P661" s="13">
        <f>AND(O661,ISNUMBER(A661),ISNUMBER(H661),N(H661)&gt;=N(A661))</f>
        <v/>
      </c>
      <c r="Q661" s="13">
        <f>AND(O661,J661="Sí")</f>
        <v/>
      </c>
      <c r="R661" s="13">
        <f>AND(S661,OR(E661="",AND(L661,F661="")))</f>
        <v/>
      </c>
      <c r="S661" s="13">
        <f>COUNTA(A661:K661)&gt;0</f>
        <v/>
      </c>
    </row>
    <row r="662">
      <c r="A662" s="11" t="n"/>
      <c r="B662" s="12" t="n"/>
      <c r="C662" s="12" t="n"/>
      <c r="D662" s="12" t="n"/>
      <c r="E662" s="12" t="n"/>
      <c r="F662" s="12" t="n"/>
      <c r="G662" s="12" t="n"/>
      <c r="H662" s="11" t="n"/>
      <c r="I662" s="12" t="n"/>
      <c r="J662" s="12" t="n"/>
      <c r="K662" s="12" t="n"/>
      <c r="L662" s="13">
        <f>OR(E662="Pedido",E662="Modificación",E662="Anulación")</f>
        <v/>
      </c>
      <c r="M662" s="13">
        <f>AND(L662,F662="Sin intervención")</f>
        <v/>
      </c>
      <c r="N662" s="13">
        <f>AND(L662,OR(F662="Revisado y grabado",F662="En espera",F662="No grabado"))</f>
        <v/>
      </c>
      <c r="O662" s="13">
        <f>AND(L662,OR(F662="Sin intervención",F662="Revisado y grabado"))</f>
        <v/>
      </c>
      <c r="P662" s="13">
        <f>AND(O662,ISNUMBER(A662),ISNUMBER(H662),N(H662)&gt;=N(A662))</f>
        <v/>
      </c>
      <c r="Q662" s="13">
        <f>AND(O662,J662="Sí")</f>
        <v/>
      </c>
      <c r="R662" s="13">
        <f>AND(S662,OR(E662="",AND(L662,F662="")))</f>
        <v/>
      </c>
      <c r="S662" s="13">
        <f>COUNTA(A662:K662)&gt;0</f>
        <v/>
      </c>
    </row>
    <row r="663">
      <c r="A663" s="11" t="n"/>
      <c r="B663" s="12" t="n"/>
      <c r="C663" s="12" t="n"/>
      <c r="D663" s="12" t="n"/>
      <c r="E663" s="12" t="n"/>
      <c r="F663" s="12" t="n"/>
      <c r="G663" s="12" t="n"/>
      <c r="H663" s="11" t="n"/>
      <c r="I663" s="12" t="n"/>
      <c r="J663" s="12" t="n"/>
      <c r="K663" s="12" t="n"/>
      <c r="L663" s="13">
        <f>OR(E663="Pedido",E663="Modificación",E663="Anulación")</f>
        <v/>
      </c>
      <c r="M663" s="13">
        <f>AND(L663,F663="Sin intervención")</f>
        <v/>
      </c>
      <c r="N663" s="13">
        <f>AND(L663,OR(F663="Revisado y grabado",F663="En espera",F663="No grabado"))</f>
        <v/>
      </c>
      <c r="O663" s="13">
        <f>AND(L663,OR(F663="Sin intervención",F663="Revisado y grabado"))</f>
        <v/>
      </c>
      <c r="P663" s="13">
        <f>AND(O663,ISNUMBER(A663),ISNUMBER(H663),N(H663)&gt;=N(A663))</f>
        <v/>
      </c>
      <c r="Q663" s="13">
        <f>AND(O663,J663="Sí")</f>
        <v/>
      </c>
      <c r="R663" s="13">
        <f>AND(S663,OR(E663="",AND(L663,F663="")))</f>
        <v/>
      </c>
      <c r="S663" s="13">
        <f>COUNTA(A663:K663)&gt;0</f>
        <v/>
      </c>
    </row>
    <row r="664">
      <c r="A664" s="11" t="n"/>
      <c r="B664" s="12" t="n"/>
      <c r="C664" s="12" t="n"/>
      <c r="D664" s="12" t="n"/>
      <c r="E664" s="12" t="n"/>
      <c r="F664" s="12" t="n"/>
      <c r="G664" s="12" t="n"/>
      <c r="H664" s="11" t="n"/>
      <c r="I664" s="12" t="n"/>
      <c r="J664" s="12" t="n"/>
      <c r="K664" s="12" t="n"/>
      <c r="L664" s="13">
        <f>OR(E664="Pedido",E664="Modificación",E664="Anulación")</f>
        <v/>
      </c>
      <c r="M664" s="13">
        <f>AND(L664,F664="Sin intervención")</f>
        <v/>
      </c>
      <c r="N664" s="13">
        <f>AND(L664,OR(F664="Revisado y grabado",F664="En espera",F664="No grabado"))</f>
        <v/>
      </c>
      <c r="O664" s="13">
        <f>AND(L664,OR(F664="Sin intervención",F664="Revisado y grabado"))</f>
        <v/>
      </c>
      <c r="P664" s="13">
        <f>AND(O664,ISNUMBER(A664),ISNUMBER(H664),N(H664)&gt;=N(A664))</f>
        <v/>
      </c>
      <c r="Q664" s="13">
        <f>AND(O664,J664="Sí")</f>
        <v/>
      </c>
      <c r="R664" s="13">
        <f>AND(S664,OR(E664="",AND(L664,F664="")))</f>
        <v/>
      </c>
      <c r="S664" s="13">
        <f>COUNTA(A664:K664)&gt;0</f>
        <v/>
      </c>
    </row>
    <row r="665">
      <c r="A665" s="11" t="n"/>
      <c r="B665" s="12" t="n"/>
      <c r="C665" s="12" t="n"/>
      <c r="D665" s="12" t="n"/>
      <c r="E665" s="12" t="n"/>
      <c r="F665" s="12" t="n"/>
      <c r="G665" s="12" t="n"/>
      <c r="H665" s="11" t="n"/>
      <c r="I665" s="12" t="n"/>
      <c r="J665" s="12" t="n"/>
      <c r="K665" s="12" t="n"/>
      <c r="L665" s="13">
        <f>OR(E665="Pedido",E665="Modificación",E665="Anulación")</f>
        <v/>
      </c>
      <c r="M665" s="13">
        <f>AND(L665,F665="Sin intervención")</f>
        <v/>
      </c>
      <c r="N665" s="13">
        <f>AND(L665,OR(F665="Revisado y grabado",F665="En espera",F665="No grabado"))</f>
        <v/>
      </c>
      <c r="O665" s="13">
        <f>AND(L665,OR(F665="Sin intervención",F665="Revisado y grabado"))</f>
        <v/>
      </c>
      <c r="P665" s="13">
        <f>AND(O665,ISNUMBER(A665),ISNUMBER(H665),N(H665)&gt;=N(A665))</f>
        <v/>
      </c>
      <c r="Q665" s="13">
        <f>AND(O665,J665="Sí")</f>
        <v/>
      </c>
      <c r="R665" s="13">
        <f>AND(S665,OR(E665="",AND(L665,F665="")))</f>
        <v/>
      </c>
      <c r="S665" s="13">
        <f>COUNTA(A665:K665)&gt;0</f>
        <v/>
      </c>
    </row>
    <row r="666">
      <c r="A666" s="11" t="n"/>
      <c r="B666" s="12" t="n"/>
      <c r="C666" s="12" t="n"/>
      <c r="D666" s="12" t="n"/>
      <c r="E666" s="12" t="n"/>
      <c r="F666" s="12" t="n"/>
      <c r="G666" s="12" t="n"/>
      <c r="H666" s="11" t="n"/>
      <c r="I666" s="12" t="n"/>
      <c r="J666" s="12" t="n"/>
      <c r="K666" s="12" t="n"/>
      <c r="L666" s="13">
        <f>OR(E666="Pedido",E666="Modificación",E666="Anulación")</f>
        <v/>
      </c>
      <c r="M666" s="13">
        <f>AND(L666,F666="Sin intervención")</f>
        <v/>
      </c>
      <c r="N666" s="13">
        <f>AND(L666,OR(F666="Revisado y grabado",F666="En espera",F666="No grabado"))</f>
        <v/>
      </c>
      <c r="O666" s="13">
        <f>AND(L666,OR(F666="Sin intervención",F666="Revisado y grabado"))</f>
        <v/>
      </c>
      <c r="P666" s="13">
        <f>AND(O666,ISNUMBER(A666),ISNUMBER(H666),N(H666)&gt;=N(A666))</f>
        <v/>
      </c>
      <c r="Q666" s="13">
        <f>AND(O666,J666="Sí")</f>
        <v/>
      </c>
      <c r="R666" s="13">
        <f>AND(S666,OR(E666="",AND(L666,F666="")))</f>
        <v/>
      </c>
      <c r="S666" s="13">
        <f>COUNTA(A666:K666)&gt;0</f>
        <v/>
      </c>
    </row>
    <row r="667">
      <c r="A667" s="11" t="n"/>
      <c r="B667" s="12" t="n"/>
      <c r="C667" s="12" t="n"/>
      <c r="D667" s="12" t="n"/>
      <c r="E667" s="12" t="n"/>
      <c r="F667" s="12" t="n"/>
      <c r="G667" s="12" t="n"/>
      <c r="H667" s="11" t="n"/>
      <c r="I667" s="12" t="n"/>
      <c r="J667" s="12" t="n"/>
      <c r="K667" s="12" t="n"/>
      <c r="L667" s="13">
        <f>OR(E667="Pedido",E667="Modificación",E667="Anulación")</f>
        <v/>
      </c>
      <c r="M667" s="13">
        <f>AND(L667,F667="Sin intervención")</f>
        <v/>
      </c>
      <c r="N667" s="13">
        <f>AND(L667,OR(F667="Revisado y grabado",F667="En espera",F667="No grabado"))</f>
        <v/>
      </c>
      <c r="O667" s="13">
        <f>AND(L667,OR(F667="Sin intervención",F667="Revisado y grabado"))</f>
        <v/>
      </c>
      <c r="P667" s="13">
        <f>AND(O667,ISNUMBER(A667),ISNUMBER(H667),N(H667)&gt;=N(A667))</f>
        <v/>
      </c>
      <c r="Q667" s="13">
        <f>AND(O667,J667="Sí")</f>
        <v/>
      </c>
      <c r="R667" s="13">
        <f>AND(S667,OR(E667="",AND(L667,F667="")))</f>
        <v/>
      </c>
      <c r="S667" s="13">
        <f>COUNTA(A667:K667)&gt;0</f>
        <v/>
      </c>
    </row>
    <row r="668">
      <c r="A668" s="11" t="n"/>
      <c r="B668" s="12" t="n"/>
      <c r="C668" s="12" t="n"/>
      <c r="D668" s="12" t="n"/>
      <c r="E668" s="12" t="n"/>
      <c r="F668" s="12" t="n"/>
      <c r="G668" s="12" t="n"/>
      <c r="H668" s="11" t="n"/>
      <c r="I668" s="12" t="n"/>
      <c r="J668" s="12" t="n"/>
      <c r="K668" s="12" t="n"/>
      <c r="L668" s="13">
        <f>OR(E668="Pedido",E668="Modificación",E668="Anulación")</f>
        <v/>
      </c>
      <c r="M668" s="13">
        <f>AND(L668,F668="Sin intervención")</f>
        <v/>
      </c>
      <c r="N668" s="13">
        <f>AND(L668,OR(F668="Revisado y grabado",F668="En espera",F668="No grabado"))</f>
        <v/>
      </c>
      <c r="O668" s="13">
        <f>AND(L668,OR(F668="Sin intervención",F668="Revisado y grabado"))</f>
        <v/>
      </c>
      <c r="P668" s="13">
        <f>AND(O668,ISNUMBER(A668),ISNUMBER(H668),N(H668)&gt;=N(A668))</f>
        <v/>
      </c>
      <c r="Q668" s="13">
        <f>AND(O668,J668="Sí")</f>
        <v/>
      </c>
      <c r="R668" s="13">
        <f>AND(S668,OR(E668="",AND(L668,F668="")))</f>
        <v/>
      </c>
      <c r="S668" s="13">
        <f>COUNTA(A668:K668)&gt;0</f>
        <v/>
      </c>
    </row>
    <row r="669">
      <c r="A669" s="11" t="n"/>
      <c r="B669" s="12" t="n"/>
      <c r="C669" s="12" t="n"/>
      <c r="D669" s="12" t="n"/>
      <c r="E669" s="12" t="n"/>
      <c r="F669" s="12" t="n"/>
      <c r="G669" s="12" t="n"/>
      <c r="H669" s="11" t="n"/>
      <c r="I669" s="12" t="n"/>
      <c r="J669" s="12" t="n"/>
      <c r="K669" s="12" t="n"/>
      <c r="L669" s="13">
        <f>OR(E669="Pedido",E669="Modificación",E669="Anulación")</f>
        <v/>
      </c>
      <c r="M669" s="13">
        <f>AND(L669,F669="Sin intervención")</f>
        <v/>
      </c>
      <c r="N669" s="13">
        <f>AND(L669,OR(F669="Revisado y grabado",F669="En espera",F669="No grabado"))</f>
        <v/>
      </c>
      <c r="O669" s="13">
        <f>AND(L669,OR(F669="Sin intervención",F669="Revisado y grabado"))</f>
        <v/>
      </c>
      <c r="P669" s="13">
        <f>AND(O669,ISNUMBER(A669),ISNUMBER(H669),N(H669)&gt;=N(A669))</f>
        <v/>
      </c>
      <c r="Q669" s="13">
        <f>AND(O669,J669="Sí")</f>
        <v/>
      </c>
      <c r="R669" s="13">
        <f>AND(S669,OR(E669="",AND(L669,F669="")))</f>
        <v/>
      </c>
      <c r="S669" s="13">
        <f>COUNTA(A669:K669)&gt;0</f>
        <v/>
      </c>
    </row>
    <row r="670">
      <c r="A670" s="11" t="n"/>
      <c r="B670" s="12" t="n"/>
      <c r="C670" s="12" t="n"/>
      <c r="D670" s="12" t="n"/>
      <c r="E670" s="12" t="n"/>
      <c r="F670" s="12" t="n"/>
      <c r="G670" s="12" t="n"/>
      <c r="H670" s="11" t="n"/>
      <c r="I670" s="12" t="n"/>
      <c r="J670" s="12" t="n"/>
      <c r="K670" s="12" t="n"/>
      <c r="L670" s="13">
        <f>OR(E670="Pedido",E670="Modificación",E670="Anulación")</f>
        <v/>
      </c>
      <c r="M670" s="13">
        <f>AND(L670,F670="Sin intervención")</f>
        <v/>
      </c>
      <c r="N670" s="13">
        <f>AND(L670,OR(F670="Revisado y grabado",F670="En espera",F670="No grabado"))</f>
        <v/>
      </c>
      <c r="O670" s="13">
        <f>AND(L670,OR(F670="Sin intervención",F670="Revisado y grabado"))</f>
        <v/>
      </c>
      <c r="P670" s="13">
        <f>AND(O670,ISNUMBER(A670),ISNUMBER(H670),N(H670)&gt;=N(A670))</f>
        <v/>
      </c>
      <c r="Q670" s="13">
        <f>AND(O670,J670="Sí")</f>
        <v/>
      </c>
      <c r="R670" s="13">
        <f>AND(S670,OR(E670="",AND(L670,F670="")))</f>
        <v/>
      </c>
      <c r="S670" s="13">
        <f>COUNTA(A670:K670)&gt;0</f>
        <v/>
      </c>
    </row>
    <row r="671">
      <c r="A671" s="11" t="n"/>
      <c r="B671" s="12" t="n"/>
      <c r="C671" s="12" t="n"/>
      <c r="D671" s="12" t="n"/>
      <c r="E671" s="12" t="n"/>
      <c r="F671" s="12" t="n"/>
      <c r="G671" s="12" t="n"/>
      <c r="H671" s="11" t="n"/>
      <c r="I671" s="12" t="n"/>
      <c r="J671" s="12" t="n"/>
      <c r="K671" s="12" t="n"/>
      <c r="L671" s="13">
        <f>OR(E671="Pedido",E671="Modificación",E671="Anulación")</f>
        <v/>
      </c>
      <c r="M671" s="13">
        <f>AND(L671,F671="Sin intervención")</f>
        <v/>
      </c>
      <c r="N671" s="13">
        <f>AND(L671,OR(F671="Revisado y grabado",F671="En espera",F671="No grabado"))</f>
        <v/>
      </c>
      <c r="O671" s="13">
        <f>AND(L671,OR(F671="Sin intervención",F671="Revisado y grabado"))</f>
        <v/>
      </c>
      <c r="P671" s="13">
        <f>AND(O671,ISNUMBER(A671),ISNUMBER(H671),N(H671)&gt;=N(A671))</f>
        <v/>
      </c>
      <c r="Q671" s="13">
        <f>AND(O671,J671="Sí")</f>
        <v/>
      </c>
      <c r="R671" s="13">
        <f>AND(S671,OR(E671="",AND(L671,F671="")))</f>
        <v/>
      </c>
      <c r="S671" s="13">
        <f>COUNTA(A671:K671)&gt;0</f>
        <v/>
      </c>
    </row>
    <row r="672">
      <c r="A672" s="11" t="n"/>
      <c r="B672" s="12" t="n"/>
      <c r="C672" s="12" t="n"/>
      <c r="D672" s="12" t="n"/>
      <c r="E672" s="12" t="n"/>
      <c r="F672" s="12" t="n"/>
      <c r="G672" s="12" t="n"/>
      <c r="H672" s="11" t="n"/>
      <c r="I672" s="12" t="n"/>
      <c r="J672" s="12" t="n"/>
      <c r="K672" s="12" t="n"/>
      <c r="L672" s="13">
        <f>OR(E672="Pedido",E672="Modificación",E672="Anulación")</f>
        <v/>
      </c>
      <c r="M672" s="13">
        <f>AND(L672,F672="Sin intervención")</f>
        <v/>
      </c>
      <c r="N672" s="13">
        <f>AND(L672,OR(F672="Revisado y grabado",F672="En espera",F672="No grabado"))</f>
        <v/>
      </c>
      <c r="O672" s="13">
        <f>AND(L672,OR(F672="Sin intervención",F672="Revisado y grabado"))</f>
        <v/>
      </c>
      <c r="P672" s="13">
        <f>AND(O672,ISNUMBER(A672),ISNUMBER(H672),N(H672)&gt;=N(A672))</f>
        <v/>
      </c>
      <c r="Q672" s="13">
        <f>AND(O672,J672="Sí")</f>
        <v/>
      </c>
      <c r="R672" s="13">
        <f>AND(S672,OR(E672="",AND(L672,F672="")))</f>
        <v/>
      </c>
      <c r="S672" s="13">
        <f>COUNTA(A672:K672)&gt;0</f>
        <v/>
      </c>
    </row>
    <row r="673">
      <c r="A673" s="11" t="n"/>
      <c r="B673" s="12" t="n"/>
      <c r="C673" s="12" t="n"/>
      <c r="D673" s="12" t="n"/>
      <c r="E673" s="12" t="n"/>
      <c r="F673" s="12" t="n"/>
      <c r="G673" s="12" t="n"/>
      <c r="H673" s="11" t="n"/>
      <c r="I673" s="12" t="n"/>
      <c r="J673" s="12" t="n"/>
      <c r="K673" s="12" t="n"/>
      <c r="L673" s="13">
        <f>OR(E673="Pedido",E673="Modificación",E673="Anulación")</f>
        <v/>
      </c>
      <c r="M673" s="13">
        <f>AND(L673,F673="Sin intervención")</f>
        <v/>
      </c>
      <c r="N673" s="13">
        <f>AND(L673,OR(F673="Revisado y grabado",F673="En espera",F673="No grabado"))</f>
        <v/>
      </c>
      <c r="O673" s="13">
        <f>AND(L673,OR(F673="Sin intervención",F673="Revisado y grabado"))</f>
        <v/>
      </c>
      <c r="P673" s="13">
        <f>AND(O673,ISNUMBER(A673),ISNUMBER(H673),N(H673)&gt;=N(A673))</f>
        <v/>
      </c>
      <c r="Q673" s="13">
        <f>AND(O673,J673="Sí")</f>
        <v/>
      </c>
      <c r="R673" s="13">
        <f>AND(S673,OR(E673="",AND(L673,F673="")))</f>
        <v/>
      </c>
      <c r="S673" s="13">
        <f>COUNTA(A673:K673)&gt;0</f>
        <v/>
      </c>
    </row>
    <row r="674">
      <c r="A674" s="11" t="n"/>
      <c r="B674" s="12" t="n"/>
      <c r="C674" s="12" t="n"/>
      <c r="D674" s="12" t="n"/>
      <c r="E674" s="12" t="n"/>
      <c r="F674" s="12" t="n"/>
      <c r="G674" s="12" t="n"/>
      <c r="H674" s="11" t="n"/>
      <c r="I674" s="12" t="n"/>
      <c r="J674" s="12" t="n"/>
      <c r="K674" s="12" t="n"/>
      <c r="L674" s="13">
        <f>OR(E674="Pedido",E674="Modificación",E674="Anulación")</f>
        <v/>
      </c>
      <c r="M674" s="13">
        <f>AND(L674,F674="Sin intervención")</f>
        <v/>
      </c>
      <c r="N674" s="13">
        <f>AND(L674,OR(F674="Revisado y grabado",F674="En espera",F674="No grabado"))</f>
        <v/>
      </c>
      <c r="O674" s="13">
        <f>AND(L674,OR(F674="Sin intervención",F674="Revisado y grabado"))</f>
        <v/>
      </c>
      <c r="P674" s="13">
        <f>AND(O674,ISNUMBER(A674),ISNUMBER(H674),N(H674)&gt;=N(A674))</f>
        <v/>
      </c>
      <c r="Q674" s="13">
        <f>AND(O674,J674="Sí")</f>
        <v/>
      </c>
      <c r="R674" s="13">
        <f>AND(S674,OR(E674="",AND(L674,F674="")))</f>
        <v/>
      </c>
      <c r="S674" s="13">
        <f>COUNTA(A674:K674)&gt;0</f>
        <v/>
      </c>
    </row>
    <row r="675">
      <c r="A675" s="11" t="n"/>
      <c r="B675" s="12" t="n"/>
      <c r="C675" s="12" t="n"/>
      <c r="D675" s="12" t="n"/>
      <c r="E675" s="12" t="n"/>
      <c r="F675" s="12" t="n"/>
      <c r="G675" s="12" t="n"/>
      <c r="H675" s="11" t="n"/>
      <c r="I675" s="12" t="n"/>
      <c r="J675" s="12" t="n"/>
      <c r="K675" s="12" t="n"/>
      <c r="L675" s="13">
        <f>OR(E675="Pedido",E675="Modificación",E675="Anulación")</f>
        <v/>
      </c>
      <c r="M675" s="13">
        <f>AND(L675,F675="Sin intervención")</f>
        <v/>
      </c>
      <c r="N675" s="13">
        <f>AND(L675,OR(F675="Revisado y grabado",F675="En espera",F675="No grabado"))</f>
        <v/>
      </c>
      <c r="O675" s="13">
        <f>AND(L675,OR(F675="Sin intervención",F675="Revisado y grabado"))</f>
        <v/>
      </c>
      <c r="P675" s="13">
        <f>AND(O675,ISNUMBER(A675),ISNUMBER(H675),N(H675)&gt;=N(A675))</f>
        <v/>
      </c>
      <c r="Q675" s="13">
        <f>AND(O675,J675="Sí")</f>
        <v/>
      </c>
      <c r="R675" s="13">
        <f>AND(S675,OR(E675="",AND(L675,F675="")))</f>
        <v/>
      </c>
      <c r="S675" s="13">
        <f>COUNTA(A675:K675)&gt;0</f>
        <v/>
      </c>
    </row>
    <row r="676">
      <c r="A676" s="11" t="n"/>
      <c r="B676" s="12" t="n"/>
      <c r="C676" s="12" t="n"/>
      <c r="D676" s="12" t="n"/>
      <c r="E676" s="12" t="n"/>
      <c r="F676" s="12" t="n"/>
      <c r="G676" s="12" t="n"/>
      <c r="H676" s="11" t="n"/>
      <c r="I676" s="12" t="n"/>
      <c r="J676" s="12" t="n"/>
      <c r="K676" s="12" t="n"/>
      <c r="L676" s="13">
        <f>OR(E676="Pedido",E676="Modificación",E676="Anulación")</f>
        <v/>
      </c>
      <c r="M676" s="13">
        <f>AND(L676,F676="Sin intervención")</f>
        <v/>
      </c>
      <c r="N676" s="13">
        <f>AND(L676,OR(F676="Revisado y grabado",F676="En espera",F676="No grabado"))</f>
        <v/>
      </c>
      <c r="O676" s="13">
        <f>AND(L676,OR(F676="Sin intervención",F676="Revisado y grabado"))</f>
        <v/>
      </c>
      <c r="P676" s="13">
        <f>AND(O676,ISNUMBER(A676),ISNUMBER(H676),N(H676)&gt;=N(A676))</f>
        <v/>
      </c>
      <c r="Q676" s="13">
        <f>AND(O676,J676="Sí")</f>
        <v/>
      </c>
      <c r="R676" s="13">
        <f>AND(S676,OR(E676="",AND(L676,F676="")))</f>
        <v/>
      </c>
      <c r="S676" s="13">
        <f>COUNTA(A676:K676)&gt;0</f>
        <v/>
      </c>
    </row>
    <row r="677">
      <c r="A677" s="11" t="n"/>
      <c r="B677" s="12" t="n"/>
      <c r="C677" s="12" t="n"/>
      <c r="D677" s="12" t="n"/>
      <c r="E677" s="12" t="n"/>
      <c r="F677" s="12" t="n"/>
      <c r="G677" s="12" t="n"/>
      <c r="H677" s="11" t="n"/>
      <c r="I677" s="12" t="n"/>
      <c r="J677" s="12" t="n"/>
      <c r="K677" s="12" t="n"/>
      <c r="L677" s="13">
        <f>OR(E677="Pedido",E677="Modificación",E677="Anulación")</f>
        <v/>
      </c>
      <c r="M677" s="13">
        <f>AND(L677,F677="Sin intervención")</f>
        <v/>
      </c>
      <c r="N677" s="13">
        <f>AND(L677,OR(F677="Revisado y grabado",F677="En espera",F677="No grabado"))</f>
        <v/>
      </c>
      <c r="O677" s="13">
        <f>AND(L677,OR(F677="Sin intervención",F677="Revisado y grabado"))</f>
        <v/>
      </c>
      <c r="P677" s="13">
        <f>AND(O677,ISNUMBER(A677),ISNUMBER(H677),N(H677)&gt;=N(A677))</f>
        <v/>
      </c>
      <c r="Q677" s="13">
        <f>AND(O677,J677="Sí")</f>
        <v/>
      </c>
      <c r="R677" s="13">
        <f>AND(S677,OR(E677="",AND(L677,F677="")))</f>
        <v/>
      </c>
      <c r="S677" s="13">
        <f>COUNTA(A677:K677)&gt;0</f>
        <v/>
      </c>
    </row>
    <row r="678">
      <c r="A678" s="11" t="n"/>
      <c r="B678" s="12" t="n"/>
      <c r="C678" s="12" t="n"/>
      <c r="D678" s="12" t="n"/>
      <c r="E678" s="12" t="n"/>
      <c r="F678" s="12" t="n"/>
      <c r="G678" s="12" t="n"/>
      <c r="H678" s="11" t="n"/>
      <c r="I678" s="12" t="n"/>
      <c r="J678" s="12" t="n"/>
      <c r="K678" s="12" t="n"/>
      <c r="L678" s="13">
        <f>OR(E678="Pedido",E678="Modificación",E678="Anulación")</f>
        <v/>
      </c>
      <c r="M678" s="13">
        <f>AND(L678,F678="Sin intervención")</f>
        <v/>
      </c>
      <c r="N678" s="13">
        <f>AND(L678,OR(F678="Revisado y grabado",F678="En espera",F678="No grabado"))</f>
        <v/>
      </c>
      <c r="O678" s="13">
        <f>AND(L678,OR(F678="Sin intervención",F678="Revisado y grabado"))</f>
        <v/>
      </c>
      <c r="P678" s="13">
        <f>AND(O678,ISNUMBER(A678),ISNUMBER(H678),N(H678)&gt;=N(A678))</f>
        <v/>
      </c>
      <c r="Q678" s="13">
        <f>AND(O678,J678="Sí")</f>
        <v/>
      </c>
      <c r="R678" s="13">
        <f>AND(S678,OR(E678="",AND(L678,F678="")))</f>
        <v/>
      </c>
      <c r="S678" s="13">
        <f>COUNTA(A678:K678)&gt;0</f>
        <v/>
      </c>
    </row>
    <row r="679">
      <c r="A679" s="11" t="n"/>
      <c r="B679" s="12" t="n"/>
      <c r="C679" s="12" t="n"/>
      <c r="D679" s="12" t="n"/>
      <c r="E679" s="12" t="n"/>
      <c r="F679" s="12" t="n"/>
      <c r="G679" s="12" t="n"/>
      <c r="H679" s="11" t="n"/>
      <c r="I679" s="12" t="n"/>
      <c r="J679" s="12" t="n"/>
      <c r="K679" s="12" t="n"/>
      <c r="L679" s="13">
        <f>OR(E679="Pedido",E679="Modificación",E679="Anulación")</f>
        <v/>
      </c>
      <c r="M679" s="13">
        <f>AND(L679,F679="Sin intervención")</f>
        <v/>
      </c>
      <c r="N679" s="13">
        <f>AND(L679,OR(F679="Revisado y grabado",F679="En espera",F679="No grabado"))</f>
        <v/>
      </c>
      <c r="O679" s="13">
        <f>AND(L679,OR(F679="Sin intervención",F679="Revisado y grabado"))</f>
        <v/>
      </c>
      <c r="P679" s="13">
        <f>AND(O679,ISNUMBER(A679),ISNUMBER(H679),N(H679)&gt;=N(A679))</f>
        <v/>
      </c>
      <c r="Q679" s="13">
        <f>AND(O679,J679="Sí")</f>
        <v/>
      </c>
      <c r="R679" s="13">
        <f>AND(S679,OR(E679="",AND(L679,F679="")))</f>
        <v/>
      </c>
      <c r="S679" s="13">
        <f>COUNTA(A679:K679)&gt;0</f>
        <v/>
      </c>
    </row>
    <row r="680">
      <c r="A680" s="11" t="n"/>
      <c r="B680" s="12" t="n"/>
      <c r="C680" s="12" t="n"/>
      <c r="D680" s="12" t="n"/>
      <c r="E680" s="12" t="n"/>
      <c r="F680" s="12" t="n"/>
      <c r="G680" s="12" t="n"/>
      <c r="H680" s="11" t="n"/>
      <c r="I680" s="12" t="n"/>
      <c r="J680" s="12" t="n"/>
      <c r="K680" s="12" t="n"/>
      <c r="L680" s="13">
        <f>OR(E680="Pedido",E680="Modificación",E680="Anulación")</f>
        <v/>
      </c>
      <c r="M680" s="13">
        <f>AND(L680,F680="Sin intervención")</f>
        <v/>
      </c>
      <c r="N680" s="13">
        <f>AND(L680,OR(F680="Revisado y grabado",F680="En espera",F680="No grabado"))</f>
        <v/>
      </c>
      <c r="O680" s="13">
        <f>AND(L680,OR(F680="Sin intervención",F680="Revisado y grabado"))</f>
        <v/>
      </c>
      <c r="P680" s="13">
        <f>AND(O680,ISNUMBER(A680),ISNUMBER(H680),N(H680)&gt;=N(A680))</f>
        <v/>
      </c>
      <c r="Q680" s="13">
        <f>AND(O680,J680="Sí")</f>
        <v/>
      </c>
      <c r="R680" s="13">
        <f>AND(S680,OR(E680="",AND(L680,F680="")))</f>
        <v/>
      </c>
      <c r="S680" s="13">
        <f>COUNTA(A680:K680)&gt;0</f>
        <v/>
      </c>
    </row>
    <row r="681">
      <c r="A681" s="11" t="n"/>
      <c r="B681" s="12" t="n"/>
      <c r="C681" s="12" t="n"/>
      <c r="D681" s="12" t="n"/>
      <c r="E681" s="12" t="n"/>
      <c r="F681" s="12" t="n"/>
      <c r="G681" s="12" t="n"/>
      <c r="H681" s="11" t="n"/>
      <c r="I681" s="12" t="n"/>
      <c r="J681" s="12" t="n"/>
      <c r="K681" s="12" t="n"/>
      <c r="L681" s="13">
        <f>OR(E681="Pedido",E681="Modificación",E681="Anulación")</f>
        <v/>
      </c>
      <c r="M681" s="13">
        <f>AND(L681,F681="Sin intervención")</f>
        <v/>
      </c>
      <c r="N681" s="13">
        <f>AND(L681,OR(F681="Revisado y grabado",F681="En espera",F681="No grabado"))</f>
        <v/>
      </c>
      <c r="O681" s="13">
        <f>AND(L681,OR(F681="Sin intervención",F681="Revisado y grabado"))</f>
        <v/>
      </c>
      <c r="P681" s="13">
        <f>AND(O681,ISNUMBER(A681),ISNUMBER(H681),N(H681)&gt;=N(A681))</f>
        <v/>
      </c>
      <c r="Q681" s="13">
        <f>AND(O681,J681="Sí")</f>
        <v/>
      </c>
      <c r="R681" s="13">
        <f>AND(S681,OR(E681="",AND(L681,F681="")))</f>
        <v/>
      </c>
      <c r="S681" s="13">
        <f>COUNTA(A681:K681)&gt;0</f>
        <v/>
      </c>
    </row>
    <row r="682">
      <c r="A682" s="11" t="n"/>
      <c r="B682" s="12" t="n"/>
      <c r="C682" s="12" t="n"/>
      <c r="D682" s="12" t="n"/>
      <c r="E682" s="12" t="n"/>
      <c r="F682" s="12" t="n"/>
      <c r="G682" s="12" t="n"/>
      <c r="H682" s="11" t="n"/>
      <c r="I682" s="12" t="n"/>
      <c r="J682" s="12" t="n"/>
      <c r="K682" s="12" t="n"/>
      <c r="L682" s="13">
        <f>OR(E682="Pedido",E682="Modificación",E682="Anulación")</f>
        <v/>
      </c>
      <c r="M682" s="13">
        <f>AND(L682,F682="Sin intervención")</f>
        <v/>
      </c>
      <c r="N682" s="13">
        <f>AND(L682,OR(F682="Revisado y grabado",F682="En espera",F682="No grabado"))</f>
        <v/>
      </c>
      <c r="O682" s="13">
        <f>AND(L682,OR(F682="Sin intervención",F682="Revisado y grabado"))</f>
        <v/>
      </c>
      <c r="P682" s="13">
        <f>AND(O682,ISNUMBER(A682),ISNUMBER(H682),N(H682)&gt;=N(A682))</f>
        <v/>
      </c>
      <c r="Q682" s="13">
        <f>AND(O682,J682="Sí")</f>
        <v/>
      </c>
      <c r="R682" s="13">
        <f>AND(S682,OR(E682="",AND(L682,F682="")))</f>
        <v/>
      </c>
      <c r="S682" s="13">
        <f>COUNTA(A682:K682)&gt;0</f>
        <v/>
      </c>
    </row>
    <row r="683">
      <c r="A683" s="11" t="n"/>
      <c r="B683" s="12" t="n"/>
      <c r="C683" s="12" t="n"/>
      <c r="D683" s="12" t="n"/>
      <c r="E683" s="12" t="n"/>
      <c r="F683" s="12" t="n"/>
      <c r="G683" s="12" t="n"/>
      <c r="H683" s="11" t="n"/>
      <c r="I683" s="12" t="n"/>
      <c r="J683" s="12" t="n"/>
      <c r="K683" s="12" t="n"/>
      <c r="L683" s="13">
        <f>OR(E683="Pedido",E683="Modificación",E683="Anulación")</f>
        <v/>
      </c>
      <c r="M683" s="13">
        <f>AND(L683,F683="Sin intervención")</f>
        <v/>
      </c>
      <c r="N683" s="13">
        <f>AND(L683,OR(F683="Revisado y grabado",F683="En espera",F683="No grabado"))</f>
        <v/>
      </c>
      <c r="O683" s="13">
        <f>AND(L683,OR(F683="Sin intervención",F683="Revisado y grabado"))</f>
        <v/>
      </c>
      <c r="P683" s="13">
        <f>AND(O683,ISNUMBER(A683),ISNUMBER(H683),N(H683)&gt;=N(A683))</f>
        <v/>
      </c>
      <c r="Q683" s="13">
        <f>AND(O683,J683="Sí")</f>
        <v/>
      </c>
      <c r="R683" s="13">
        <f>AND(S683,OR(E683="",AND(L683,F683="")))</f>
        <v/>
      </c>
      <c r="S683" s="13">
        <f>COUNTA(A683:K683)&gt;0</f>
        <v/>
      </c>
    </row>
    <row r="684">
      <c r="A684" s="11" t="n"/>
      <c r="B684" s="12" t="n"/>
      <c r="C684" s="12" t="n"/>
      <c r="D684" s="12" t="n"/>
      <c r="E684" s="12" t="n"/>
      <c r="F684" s="12" t="n"/>
      <c r="G684" s="12" t="n"/>
      <c r="H684" s="11" t="n"/>
      <c r="I684" s="12" t="n"/>
      <c r="J684" s="12" t="n"/>
      <c r="K684" s="12" t="n"/>
      <c r="L684" s="13">
        <f>OR(E684="Pedido",E684="Modificación",E684="Anulación")</f>
        <v/>
      </c>
      <c r="M684" s="13">
        <f>AND(L684,F684="Sin intervención")</f>
        <v/>
      </c>
      <c r="N684" s="13">
        <f>AND(L684,OR(F684="Revisado y grabado",F684="En espera",F684="No grabado"))</f>
        <v/>
      </c>
      <c r="O684" s="13">
        <f>AND(L684,OR(F684="Sin intervención",F684="Revisado y grabado"))</f>
        <v/>
      </c>
      <c r="P684" s="13">
        <f>AND(O684,ISNUMBER(A684),ISNUMBER(H684),N(H684)&gt;=N(A684))</f>
        <v/>
      </c>
      <c r="Q684" s="13">
        <f>AND(O684,J684="Sí")</f>
        <v/>
      </c>
      <c r="R684" s="13">
        <f>AND(S684,OR(E684="",AND(L684,F684="")))</f>
        <v/>
      </c>
      <c r="S684" s="13">
        <f>COUNTA(A684:K684)&gt;0</f>
        <v/>
      </c>
    </row>
    <row r="685">
      <c r="A685" s="11" t="n"/>
      <c r="B685" s="12" t="n"/>
      <c r="C685" s="12" t="n"/>
      <c r="D685" s="12" t="n"/>
      <c r="E685" s="12" t="n"/>
      <c r="F685" s="12" t="n"/>
      <c r="G685" s="12" t="n"/>
      <c r="H685" s="11" t="n"/>
      <c r="I685" s="12" t="n"/>
      <c r="J685" s="12" t="n"/>
      <c r="K685" s="12" t="n"/>
      <c r="L685" s="13">
        <f>OR(E685="Pedido",E685="Modificación",E685="Anulación")</f>
        <v/>
      </c>
      <c r="M685" s="13">
        <f>AND(L685,F685="Sin intervención")</f>
        <v/>
      </c>
      <c r="N685" s="13">
        <f>AND(L685,OR(F685="Revisado y grabado",F685="En espera",F685="No grabado"))</f>
        <v/>
      </c>
      <c r="O685" s="13">
        <f>AND(L685,OR(F685="Sin intervención",F685="Revisado y grabado"))</f>
        <v/>
      </c>
      <c r="P685" s="13">
        <f>AND(O685,ISNUMBER(A685),ISNUMBER(H685),N(H685)&gt;=N(A685))</f>
        <v/>
      </c>
      <c r="Q685" s="13">
        <f>AND(O685,J685="Sí")</f>
        <v/>
      </c>
      <c r="R685" s="13">
        <f>AND(S685,OR(E685="",AND(L685,F685="")))</f>
        <v/>
      </c>
      <c r="S685" s="13">
        <f>COUNTA(A685:K685)&gt;0</f>
        <v/>
      </c>
    </row>
    <row r="686">
      <c r="A686" s="11" t="n"/>
      <c r="B686" s="12" t="n"/>
      <c r="C686" s="12" t="n"/>
      <c r="D686" s="12" t="n"/>
      <c r="E686" s="12" t="n"/>
      <c r="F686" s="12" t="n"/>
      <c r="G686" s="12" t="n"/>
      <c r="H686" s="11" t="n"/>
      <c r="I686" s="12" t="n"/>
      <c r="J686" s="12" t="n"/>
      <c r="K686" s="12" t="n"/>
      <c r="L686" s="13">
        <f>OR(E686="Pedido",E686="Modificación",E686="Anulación")</f>
        <v/>
      </c>
      <c r="M686" s="13">
        <f>AND(L686,F686="Sin intervención")</f>
        <v/>
      </c>
      <c r="N686" s="13">
        <f>AND(L686,OR(F686="Revisado y grabado",F686="En espera",F686="No grabado"))</f>
        <v/>
      </c>
      <c r="O686" s="13">
        <f>AND(L686,OR(F686="Sin intervención",F686="Revisado y grabado"))</f>
        <v/>
      </c>
      <c r="P686" s="13">
        <f>AND(O686,ISNUMBER(A686),ISNUMBER(H686),N(H686)&gt;=N(A686))</f>
        <v/>
      </c>
      <c r="Q686" s="13">
        <f>AND(O686,J686="Sí")</f>
        <v/>
      </c>
      <c r="R686" s="13">
        <f>AND(S686,OR(E686="",AND(L686,F686="")))</f>
        <v/>
      </c>
      <c r="S686" s="13">
        <f>COUNTA(A686:K686)&gt;0</f>
        <v/>
      </c>
    </row>
    <row r="687">
      <c r="A687" s="11" t="n"/>
      <c r="B687" s="12" t="n"/>
      <c r="C687" s="12" t="n"/>
      <c r="D687" s="12" t="n"/>
      <c r="E687" s="12" t="n"/>
      <c r="F687" s="12" t="n"/>
      <c r="G687" s="12" t="n"/>
      <c r="H687" s="11" t="n"/>
      <c r="I687" s="12" t="n"/>
      <c r="J687" s="12" t="n"/>
      <c r="K687" s="12" t="n"/>
      <c r="L687" s="13">
        <f>OR(E687="Pedido",E687="Modificación",E687="Anulación")</f>
        <v/>
      </c>
      <c r="M687" s="13">
        <f>AND(L687,F687="Sin intervención")</f>
        <v/>
      </c>
      <c r="N687" s="13">
        <f>AND(L687,OR(F687="Revisado y grabado",F687="En espera",F687="No grabado"))</f>
        <v/>
      </c>
      <c r="O687" s="13">
        <f>AND(L687,OR(F687="Sin intervención",F687="Revisado y grabado"))</f>
        <v/>
      </c>
      <c r="P687" s="13">
        <f>AND(O687,ISNUMBER(A687),ISNUMBER(H687),N(H687)&gt;=N(A687))</f>
        <v/>
      </c>
      <c r="Q687" s="13">
        <f>AND(O687,J687="Sí")</f>
        <v/>
      </c>
      <c r="R687" s="13">
        <f>AND(S687,OR(E687="",AND(L687,F687="")))</f>
        <v/>
      </c>
      <c r="S687" s="13">
        <f>COUNTA(A687:K687)&gt;0</f>
        <v/>
      </c>
    </row>
    <row r="688">
      <c r="A688" s="11" t="n"/>
      <c r="B688" s="12" t="n"/>
      <c r="C688" s="12" t="n"/>
      <c r="D688" s="12" t="n"/>
      <c r="E688" s="12" t="n"/>
      <c r="F688" s="12" t="n"/>
      <c r="G688" s="12" t="n"/>
      <c r="H688" s="11" t="n"/>
      <c r="I688" s="12" t="n"/>
      <c r="J688" s="12" t="n"/>
      <c r="K688" s="12" t="n"/>
      <c r="L688" s="13">
        <f>OR(E688="Pedido",E688="Modificación",E688="Anulación")</f>
        <v/>
      </c>
      <c r="M688" s="13">
        <f>AND(L688,F688="Sin intervención")</f>
        <v/>
      </c>
      <c r="N688" s="13">
        <f>AND(L688,OR(F688="Revisado y grabado",F688="En espera",F688="No grabado"))</f>
        <v/>
      </c>
      <c r="O688" s="13">
        <f>AND(L688,OR(F688="Sin intervención",F688="Revisado y grabado"))</f>
        <v/>
      </c>
      <c r="P688" s="13">
        <f>AND(O688,ISNUMBER(A688),ISNUMBER(H688),N(H688)&gt;=N(A688))</f>
        <v/>
      </c>
      <c r="Q688" s="13">
        <f>AND(O688,J688="Sí")</f>
        <v/>
      </c>
      <c r="R688" s="13">
        <f>AND(S688,OR(E688="",AND(L688,F688="")))</f>
        <v/>
      </c>
      <c r="S688" s="13">
        <f>COUNTA(A688:K688)&gt;0</f>
        <v/>
      </c>
    </row>
    <row r="689">
      <c r="A689" s="11" t="n"/>
      <c r="B689" s="12" t="n"/>
      <c r="C689" s="12" t="n"/>
      <c r="D689" s="12" t="n"/>
      <c r="E689" s="12" t="n"/>
      <c r="F689" s="12" t="n"/>
      <c r="G689" s="12" t="n"/>
      <c r="H689" s="11" t="n"/>
      <c r="I689" s="12" t="n"/>
      <c r="J689" s="12" t="n"/>
      <c r="K689" s="12" t="n"/>
      <c r="L689" s="13">
        <f>OR(E689="Pedido",E689="Modificación",E689="Anulación")</f>
        <v/>
      </c>
      <c r="M689" s="13">
        <f>AND(L689,F689="Sin intervención")</f>
        <v/>
      </c>
      <c r="N689" s="13">
        <f>AND(L689,OR(F689="Revisado y grabado",F689="En espera",F689="No grabado"))</f>
        <v/>
      </c>
      <c r="O689" s="13">
        <f>AND(L689,OR(F689="Sin intervención",F689="Revisado y grabado"))</f>
        <v/>
      </c>
      <c r="P689" s="13">
        <f>AND(O689,ISNUMBER(A689),ISNUMBER(H689),N(H689)&gt;=N(A689))</f>
        <v/>
      </c>
      <c r="Q689" s="13">
        <f>AND(O689,J689="Sí")</f>
        <v/>
      </c>
      <c r="R689" s="13">
        <f>AND(S689,OR(E689="",AND(L689,F689="")))</f>
        <v/>
      </c>
      <c r="S689" s="13">
        <f>COUNTA(A689:K689)&gt;0</f>
        <v/>
      </c>
    </row>
    <row r="690">
      <c r="A690" s="11" t="n"/>
      <c r="B690" s="12" t="n"/>
      <c r="C690" s="12" t="n"/>
      <c r="D690" s="12" t="n"/>
      <c r="E690" s="12" t="n"/>
      <c r="F690" s="12" t="n"/>
      <c r="G690" s="12" t="n"/>
      <c r="H690" s="11" t="n"/>
      <c r="I690" s="12" t="n"/>
      <c r="J690" s="12" t="n"/>
      <c r="K690" s="12" t="n"/>
      <c r="L690" s="13">
        <f>OR(E690="Pedido",E690="Modificación",E690="Anulación")</f>
        <v/>
      </c>
      <c r="M690" s="13">
        <f>AND(L690,F690="Sin intervención")</f>
        <v/>
      </c>
      <c r="N690" s="13">
        <f>AND(L690,OR(F690="Revisado y grabado",F690="En espera",F690="No grabado"))</f>
        <v/>
      </c>
      <c r="O690" s="13">
        <f>AND(L690,OR(F690="Sin intervención",F690="Revisado y grabado"))</f>
        <v/>
      </c>
      <c r="P690" s="13">
        <f>AND(O690,ISNUMBER(A690),ISNUMBER(H690),N(H690)&gt;=N(A690))</f>
        <v/>
      </c>
      <c r="Q690" s="13">
        <f>AND(O690,J690="Sí")</f>
        <v/>
      </c>
      <c r="R690" s="13">
        <f>AND(S690,OR(E690="",AND(L690,F690="")))</f>
        <v/>
      </c>
      <c r="S690" s="13">
        <f>COUNTA(A690:K690)&gt;0</f>
        <v/>
      </c>
    </row>
    <row r="691">
      <c r="A691" s="11" t="n"/>
      <c r="B691" s="12" t="n"/>
      <c r="C691" s="12" t="n"/>
      <c r="D691" s="12" t="n"/>
      <c r="E691" s="12" t="n"/>
      <c r="F691" s="12" t="n"/>
      <c r="G691" s="12" t="n"/>
      <c r="H691" s="11" t="n"/>
      <c r="I691" s="12" t="n"/>
      <c r="J691" s="12" t="n"/>
      <c r="K691" s="12" t="n"/>
      <c r="L691" s="13">
        <f>OR(E691="Pedido",E691="Modificación",E691="Anulación")</f>
        <v/>
      </c>
      <c r="M691" s="13">
        <f>AND(L691,F691="Sin intervención")</f>
        <v/>
      </c>
      <c r="N691" s="13">
        <f>AND(L691,OR(F691="Revisado y grabado",F691="En espera",F691="No grabado"))</f>
        <v/>
      </c>
      <c r="O691" s="13">
        <f>AND(L691,OR(F691="Sin intervención",F691="Revisado y grabado"))</f>
        <v/>
      </c>
      <c r="P691" s="13">
        <f>AND(O691,ISNUMBER(A691),ISNUMBER(H691),N(H691)&gt;=N(A691))</f>
        <v/>
      </c>
      <c r="Q691" s="13">
        <f>AND(O691,J691="Sí")</f>
        <v/>
      </c>
      <c r="R691" s="13">
        <f>AND(S691,OR(E691="",AND(L691,F691="")))</f>
        <v/>
      </c>
      <c r="S691" s="13">
        <f>COUNTA(A691:K691)&gt;0</f>
        <v/>
      </c>
    </row>
    <row r="692">
      <c r="A692" s="11" t="n"/>
      <c r="B692" s="12" t="n"/>
      <c r="C692" s="12" t="n"/>
      <c r="D692" s="12" t="n"/>
      <c r="E692" s="12" t="n"/>
      <c r="F692" s="12" t="n"/>
      <c r="G692" s="12" t="n"/>
      <c r="H692" s="11" t="n"/>
      <c r="I692" s="12" t="n"/>
      <c r="J692" s="12" t="n"/>
      <c r="K692" s="12" t="n"/>
      <c r="L692" s="13">
        <f>OR(E692="Pedido",E692="Modificación",E692="Anulación")</f>
        <v/>
      </c>
      <c r="M692" s="13">
        <f>AND(L692,F692="Sin intervención")</f>
        <v/>
      </c>
      <c r="N692" s="13">
        <f>AND(L692,OR(F692="Revisado y grabado",F692="En espera",F692="No grabado"))</f>
        <v/>
      </c>
      <c r="O692" s="13">
        <f>AND(L692,OR(F692="Sin intervención",F692="Revisado y grabado"))</f>
        <v/>
      </c>
      <c r="P692" s="13">
        <f>AND(O692,ISNUMBER(A692),ISNUMBER(H692),N(H692)&gt;=N(A692))</f>
        <v/>
      </c>
      <c r="Q692" s="13">
        <f>AND(O692,J692="Sí")</f>
        <v/>
      </c>
      <c r="R692" s="13">
        <f>AND(S692,OR(E692="",AND(L692,F692="")))</f>
        <v/>
      </c>
      <c r="S692" s="13">
        <f>COUNTA(A692:K692)&gt;0</f>
        <v/>
      </c>
    </row>
    <row r="693">
      <c r="A693" s="11" t="n"/>
      <c r="B693" s="12" t="n"/>
      <c r="C693" s="12" t="n"/>
      <c r="D693" s="12" t="n"/>
      <c r="E693" s="12" t="n"/>
      <c r="F693" s="12" t="n"/>
      <c r="G693" s="12" t="n"/>
      <c r="H693" s="11" t="n"/>
      <c r="I693" s="12" t="n"/>
      <c r="J693" s="12" t="n"/>
      <c r="K693" s="12" t="n"/>
      <c r="L693" s="13">
        <f>OR(E693="Pedido",E693="Modificación",E693="Anulación")</f>
        <v/>
      </c>
      <c r="M693" s="13">
        <f>AND(L693,F693="Sin intervención")</f>
        <v/>
      </c>
      <c r="N693" s="13">
        <f>AND(L693,OR(F693="Revisado y grabado",F693="En espera",F693="No grabado"))</f>
        <v/>
      </c>
      <c r="O693" s="13">
        <f>AND(L693,OR(F693="Sin intervención",F693="Revisado y grabado"))</f>
        <v/>
      </c>
      <c r="P693" s="13">
        <f>AND(O693,ISNUMBER(A693),ISNUMBER(H693),N(H693)&gt;=N(A693))</f>
        <v/>
      </c>
      <c r="Q693" s="13">
        <f>AND(O693,J693="Sí")</f>
        <v/>
      </c>
      <c r="R693" s="13">
        <f>AND(S693,OR(E693="",AND(L693,F693="")))</f>
        <v/>
      </c>
      <c r="S693" s="13">
        <f>COUNTA(A693:K693)&gt;0</f>
        <v/>
      </c>
    </row>
    <row r="694">
      <c r="A694" s="11" t="n"/>
      <c r="B694" s="12" t="n"/>
      <c r="C694" s="12" t="n"/>
      <c r="D694" s="12" t="n"/>
      <c r="E694" s="12" t="n"/>
      <c r="F694" s="12" t="n"/>
      <c r="G694" s="12" t="n"/>
      <c r="H694" s="11" t="n"/>
      <c r="I694" s="12" t="n"/>
      <c r="J694" s="12" t="n"/>
      <c r="K694" s="12" t="n"/>
      <c r="L694" s="13">
        <f>OR(E694="Pedido",E694="Modificación",E694="Anulación")</f>
        <v/>
      </c>
      <c r="M694" s="13">
        <f>AND(L694,F694="Sin intervención")</f>
        <v/>
      </c>
      <c r="N694" s="13">
        <f>AND(L694,OR(F694="Revisado y grabado",F694="En espera",F694="No grabado"))</f>
        <v/>
      </c>
      <c r="O694" s="13">
        <f>AND(L694,OR(F694="Sin intervención",F694="Revisado y grabado"))</f>
        <v/>
      </c>
      <c r="P694" s="13">
        <f>AND(O694,ISNUMBER(A694),ISNUMBER(H694),N(H694)&gt;=N(A694))</f>
        <v/>
      </c>
      <c r="Q694" s="13">
        <f>AND(O694,J694="Sí")</f>
        <v/>
      </c>
      <c r="R694" s="13">
        <f>AND(S694,OR(E694="",AND(L694,F694="")))</f>
        <v/>
      </c>
      <c r="S694" s="13">
        <f>COUNTA(A694:K694)&gt;0</f>
        <v/>
      </c>
    </row>
    <row r="695">
      <c r="A695" s="11" t="n"/>
      <c r="B695" s="12" t="n"/>
      <c r="C695" s="12" t="n"/>
      <c r="D695" s="12" t="n"/>
      <c r="E695" s="12" t="n"/>
      <c r="F695" s="12" t="n"/>
      <c r="G695" s="12" t="n"/>
      <c r="H695" s="11" t="n"/>
      <c r="I695" s="12" t="n"/>
      <c r="J695" s="12" t="n"/>
      <c r="K695" s="12" t="n"/>
      <c r="L695" s="13">
        <f>OR(E695="Pedido",E695="Modificación",E695="Anulación")</f>
        <v/>
      </c>
      <c r="M695" s="13">
        <f>AND(L695,F695="Sin intervención")</f>
        <v/>
      </c>
      <c r="N695" s="13">
        <f>AND(L695,OR(F695="Revisado y grabado",F695="En espera",F695="No grabado"))</f>
        <v/>
      </c>
      <c r="O695" s="13">
        <f>AND(L695,OR(F695="Sin intervención",F695="Revisado y grabado"))</f>
        <v/>
      </c>
      <c r="P695" s="13">
        <f>AND(O695,ISNUMBER(A695),ISNUMBER(H695),N(H695)&gt;=N(A695))</f>
        <v/>
      </c>
      <c r="Q695" s="13">
        <f>AND(O695,J695="Sí")</f>
        <v/>
      </c>
      <c r="R695" s="13">
        <f>AND(S695,OR(E695="",AND(L695,F695="")))</f>
        <v/>
      </c>
      <c r="S695" s="13">
        <f>COUNTA(A695:K695)&gt;0</f>
        <v/>
      </c>
    </row>
    <row r="696">
      <c r="A696" s="11" t="n"/>
      <c r="B696" s="12" t="n"/>
      <c r="C696" s="12" t="n"/>
      <c r="D696" s="12" t="n"/>
      <c r="E696" s="12" t="n"/>
      <c r="F696" s="12" t="n"/>
      <c r="G696" s="12" t="n"/>
      <c r="H696" s="11" t="n"/>
      <c r="I696" s="12" t="n"/>
      <c r="J696" s="12" t="n"/>
      <c r="K696" s="12" t="n"/>
      <c r="L696" s="13">
        <f>OR(E696="Pedido",E696="Modificación",E696="Anulación")</f>
        <v/>
      </c>
      <c r="M696" s="13">
        <f>AND(L696,F696="Sin intervención")</f>
        <v/>
      </c>
      <c r="N696" s="13">
        <f>AND(L696,OR(F696="Revisado y grabado",F696="En espera",F696="No grabado"))</f>
        <v/>
      </c>
      <c r="O696" s="13">
        <f>AND(L696,OR(F696="Sin intervención",F696="Revisado y grabado"))</f>
        <v/>
      </c>
      <c r="P696" s="13">
        <f>AND(O696,ISNUMBER(A696),ISNUMBER(H696),N(H696)&gt;=N(A696))</f>
        <v/>
      </c>
      <c r="Q696" s="13">
        <f>AND(O696,J696="Sí")</f>
        <v/>
      </c>
      <c r="R696" s="13">
        <f>AND(S696,OR(E696="",AND(L696,F696="")))</f>
        <v/>
      </c>
      <c r="S696" s="13">
        <f>COUNTA(A696:K696)&gt;0</f>
        <v/>
      </c>
    </row>
    <row r="697">
      <c r="A697" s="11" t="n"/>
      <c r="B697" s="12" t="n"/>
      <c r="C697" s="12" t="n"/>
      <c r="D697" s="12" t="n"/>
      <c r="E697" s="12" t="n"/>
      <c r="F697" s="12" t="n"/>
      <c r="G697" s="12" t="n"/>
      <c r="H697" s="11" t="n"/>
      <c r="I697" s="12" t="n"/>
      <c r="J697" s="12" t="n"/>
      <c r="K697" s="12" t="n"/>
      <c r="L697" s="13">
        <f>OR(E697="Pedido",E697="Modificación",E697="Anulación")</f>
        <v/>
      </c>
      <c r="M697" s="13">
        <f>AND(L697,F697="Sin intervención")</f>
        <v/>
      </c>
      <c r="N697" s="13">
        <f>AND(L697,OR(F697="Revisado y grabado",F697="En espera",F697="No grabado"))</f>
        <v/>
      </c>
      <c r="O697" s="13">
        <f>AND(L697,OR(F697="Sin intervención",F697="Revisado y grabado"))</f>
        <v/>
      </c>
      <c r="P697" s="13">
        <f>AND(O697,ISNUMBER(A697),ISNUMBER(H697),N(H697)&gt;=N(A697))</f>
        <v/>
      </c>
      <c r="Q697" s="13">
        <f>AND(O697,J697="Sí")</f>
        <v/>
      </c>
      <c r="R697" s="13">
        <f>AND(S697,OR(E697="",AND(L697,F697="")))</f>
        <v/>
      </c>
      <c r="S697" s="13">
        <f>COUNTA(A697:K697)&gt;0</f>
        <v/>
      </c>
    </row>
    <row r="698">
      <c r="A698" s="11" t="n"/>
      <c r="B698" s="12" t="n"/>
      <c r="C698" s="12" t="n"/>
      <c r="D698" s="12" t="n"/>
      <c r="E698" s="12" t="n"/>
      <c r="F698" s="12" t="n"/>
      <c r="G698" s="12" t="n"/>
      <c r="H698" s="11" t="n"/>
      <c r="I698" s="12" t="n"/>
      <c r="J698" s="12" t="n"/>
      <c r="K698" s="12" t="n"/>
      <c r="L698" s="13">
        <f>OR(E698="Pedido",E698="Modificación",E698="Anulación")</f>
        <v/>
      </c>
      <c r="M698" s="13">
        <f>AND(L698,F698="Sin intervención")</f>
        <v/>
      </c>
      <c r="N698" s="13">
        <f>AND(L698,OR(F698="Revisado y grabado",F698="En espera",F698="No grabado"))</f>
        <v/>
      </c>
      <c r="O698" s="13">
        <f>AND(L698,OR(F698="Sin intervención",F698="Revisado y grabado"))</f>
        <v/>
      </c>
      <c r="P698" s="13">
        <f>AND(O698,ISNUMBER(A698),ISNUMBER(H698),N(H698)&gt;=N(A698))</f>
        <v/>
      </c>
      <c r="Q698" s="13">
        <f>AND(O698,J698="Sí")</f>
        <v/>
      </c>
      <c r="R698" s="13">
        <f>AND(S698,OR(E698="",AND(L698,F698="")))</f>
        <v/>
      </c>
      <c r="S698" s="13">
        <f>COUNTA(A698:K698)&gt;0</f>
        <v/>
      </c>
    </row>
    <row r="699">
      <c r="A699" s="11" t="n"/>
      <c r="B699" s="12" t="n"/>
      <c r="C699" s="12" t="n"/>
      <c r="D699" s="12" t="n"/>
      <c r="E699" s="12" t="n"/>
      <c r="F699" s="12" t="n"/>
      <c r="G699" s="12" t="n"/>
      <c r="H699" s="11" t="n"/>
      <c r="I699" s="12" t="n"/>
      <c r="J699" s="12" t="n"/>
      <c r="K699" s="12" t="n"/>
      <c r="L699" s="13">
        <f>OR(E699="Pedido",E699="Modificación",E699="Anulación")</f>
        <v/>
      </c>
      <c r="M699" s="13">
        <f>AND(L699,F699="Sin intervención")</f>
        <v/>
      </c>
      <c r="N699" s="13">
        <f>AND(L699,OR(F699="Revisado y grabado",F699="En espera",F699="No grabado"))</f>
        <v/>
      </c>
      <c r="O699" s="13">
        <f>AND(L699,OR(F699="Sin intervención",F699="Revisado y grabado"))</f>
        <v/>
      </c>
      <c r="P699" s="13">
        <f>AND(O699,ISNUMBER(A699),ISNUMBER(H699),N(H699)&gt;=N(A699))</f>
        <v/>
      </c>
      <c r="Q699" s="13">
        <f>AND(O699,J699="Sí")</f>
        <v/>
      </c>
      <c r="R699" s="13">
        <f>AND(S699,OR(E699="",AND(L699,F699="")))</f>
        <v/>
      </c>
      <c r="S699" s="13">
        <f>COUNTA(A699:K699)&gt;0</f>
        <v/>
      </c>
    </row>
    <row r="700">
      <c r="A700" s="11" t="n"/>
      <c r="B700" s="12" t="n"/>
      <c r="C700" s="12" t="n"/>
      <c r="D700" s="12" t="n"/>
      <c r="E700" s="12" t="n"/>
      <c r="F700" s="12" t="n"/>
      <c r="G700" s="12" t="n"/>
      <c r="H700" s="11" t="n"/>
      <c r="I700" s="12" t="n"/>
      <c r="J700" s="12" t="n"/>
      <c r="K700" s="12" t="n"/>
      <c r="L700" s="13">
        <f>OR(E700="Pedido",E700="Modificación",E700="Anulación")</f>
        <v/>
      </c>
      <c r="M700" s="13">
        <f>AND(L700,F700="Sin intervención")</f>
        <v/>
      </c>
      <c r="N700" s="13">
        <f>AND(L700,OR(F700="Revisado y grabado",F700="En espera",F700="No grabado"))</f>
        <v/>
      </c>
      <c r="O700" s="13">
        <f>AND(L700,OR(F700="Sin intervención",F700="Revisado y grabado"))</f>
        <v/>
      </c>
      <c r="P700" s="13">
        <f>AND(O700,ISNUMBER(A700),ISNUMBER(H700),N(H700)&gt;=N(A700))</f>
        <v/>
      </c>
      <c r="Q700" s="13">
        <f>AND(O700,J700="Sí")</f>
        <v/>
      </c>
      <c r="R700" s="13">
        <f>AND(S700,OR(E700="",AND(L700,F700="")))</f>
        <v/>
      </c>
      <c r="S700" s="13">
        <f>COUNTA(A700:K700)&gt;0</f>
        <v/>
      </c>
    </row>
    <row r="701">
      <c r="A701" s="11" t="n"/>
      <c r="B701" s="12" t="n"/>
      <c r="C701" s="12" t="n"/>
      <c r="D701" s="12" t="n"/>
      <c r="E701" s="12" t="n"/>
      <c r="F701" s="12" t="n"/>
      <c r="G701" s="12" t="n"/>
      <c r="H701" s="11" t="n"/>
      <c r="I701" s="12" t="n"/>
      <c r="J701" s="12" t="n"/>
      <c r="K701" s="12" t="n"/>
      <c r="L701" s="13">
        <f>OR(E701="Pedido",E701="Modificación",E701="Anulación")</f>
        <v/>
      </c>
      <c r="M701" s="13">
        <f>AND(L701,F701="Sin intervención")</f>
        <v/>
      </c>
      <c r="N701" s="13">
        <f>AND(L701,OR(F701="Revisado y grabado",F701="En espera",F701="No grabado"))</f>
        <v/>
      </c>
      <c r="O701" s="13">
        <f>AND(L701,OR(F701="Sin intervención",F701="Revisado y grabado"))</f>
        <v/>
      </c>
      <c r="P701" s="13">
        <f>AND(O701,ISNUMBER(A701),ISNUMBER(H701),N(H701)&gt;=N(A701))</f>
        <v/>
      </c>
      <c r="Q701" s="13">
        <f>AND(O701,J701="Sí")</f>
        <v/>
      </c>
      <c r="R701" s="13">
        <f>AND(S701,OR(E701="",AND(L701,F701="")))</f>
        <v/>
      </c>
      <c r="S701" s="13">
        <f>COUNTA(A701:K701)&gt;0</f>
        <v/>
      </c>
    </row>
    <row r="702">
      <c r="A702" s="11" t="n"/>
      <c r="B702" s="12" t="n"/>
      <c r="C702" s="12" t="n"/>
      <c r="D702" s="12" t="n"/>
      <c r="E702" s="12" t="n"/>
      <c r="F702" s="12" t="n"/>
      <c r="G702" s="12" t="n"/>
      <c r="H702" s="11" t="n"/>
      <c r="I702" s="12" t="n"/>
      <c r="J702" s="12" t="n"/>
      <c r="K702" s="12" t="n"/>
      <c r="L702" s="13">
        <f>OR(E702="Pedido",E702="Modificación",E702="Anulación")</f>
        <v/>
      </c>
      <c r="M702" s="13">
        <f>AND(L702,F702="Sin intervención")</f>
        <v/>
      </c>
      <c r="N702" s="13">
        <f>AND(L702,OR(F702="Revisado y grabado",F702="En espera",F702="No grabado"))</f>
        <v/>
      </c>
      <c r="O702" s="13">
        <f>AND(L702,OR(F702="Sin intervención",F702="Revisado y grabado"))</f>
        <v/>
      </c>
      <c r="P702" s="13">
        <f>AND(O702,ISNUMBER(A702),ISNUMBER(H702),N(H702)&gt;=N(A702))</f>
        <v/>
      </c>
      <c r="Q702" s="13">
        <f>AND(O702,J702="Sí")</f>
        <v/>
      </c>
      <c r="R702" s="13">
        <f>AND(S702,OR(E702="",AND(L702,F702="")))</f>
        <v/>
      </c>
      <c r="S702" s="13">
        <f>COUNTA(A702:K702)&gt;0</f>
        <v/>
      </c>
    </row>
    <row r="703">
      <c r="A703" s="11" t="n"/>
      <c r="B703" s="12" t="n"/>
      <c r="C703" s="12" t="n"/>
      <c r="D703" s="12" t="n"/>
      <c r="E703" s="12" t="n"/>
      <c r="F703" s="12" t="n"/>
      <c r="G703" s="12" t="n"/>
      <c r="H703" s="11" t="n"/>
      <c r="I703" s="12" t="n"/>
      <c r="J703" s="12" t="n"/>
      <c r="K703" s="12" t="n"/>
      <c r="L703" s="13">
        <f>OR(E703="Pedido",E703="Modificación",E703="Anulación")</f>
        <v/>
      </c>
      <c r="M703" s="13">
        <f>AND(L703,F703="Sin intervención")</f>
        <v/>
      </c>
      <c r="N703" s="13">
        <f>AND(L703,OR(F703="Revisado y grabado",F703="En espera",F703="No grabado"))</f>
        <v/>
      </c>
      <c r="O703" s="13">
        <f>AND(L703,OR(F703="Sin intervención",F703="Revisado y grabado"))</f>
        <v/>
      </c>
      <c r="P703" s="13">
        <f>AND(O703,ISNUMBER(A703),ISNUMBER(H703),N(H703)&gt;=N(A703))</f>
        <v/>
      </c>
      <c r="Q703" s="13">
        <f>AND(O703,J703="Sí")</f>
        <v/>
      </c>
      <c r="R703" s="13">
        <f>AND(S703,OR(E703="",AND(L703,F703="")))</f>
        <v/>
      </c>
      <c r="S703" s="13">
        <f>COUNTA(A703:K703)&gt;0</f>
        <v/>
      </c>
    </row>
    <row r="704">
      <c r="A704" s="11" t="n"/>
      <c r="B704" s="12" t="n"/>
      <c r="C704" s="12" t="n"/>
      <c r="D704" s="12" t="n"/>
      <c r="E704" s="12" t="n"/>
      <c r="F704" s="12" t="n"/>
      <c r="G704" s="12" t="n"/>
      <c r="H704" s="11" t="n"/>
      <c r="I704" s="12" t="n"/>
      <c r="J704" s="12" t="n"/>
      <c r="K704" s="12" t="n"/>
      <c r="L704" s="13">
        <f>OR(E704="Pedido",E704="Modificación",E704="Anulación")</f>
        <v/>
      </c>
      <c r="M704" s="13">
        <f>AND(L704,F704="Sin intervención")</f>
        <v/>
      </c>
      <c r="N704" s="13">
        <f>AND(L704,OR(F704="Revisado y grabado",F704="En espera",F704="No grabado"))</f>
        <v/>
      </c>
      <c r="O704" s="13">
        <f>AND(L704,OR(F704="Sin intervención",F704="Revisado y grabado"))</f>
        <v/>
      </c>
      <c r="P704" s="13">
        <f>AND(O704,ISNUMBER(A704),ISNUMBER(H704),N(H704)&gt;=N(A704))</f>
        <v/>
      </c>
      <c r="Q704" s="13">
        <f>AND(O704,J704="Sí")</f>
        <v/>
      </c>
      <c r="R704" s="13">
        <f>AND(S704,OR(E704="",AND(L704,F704="")))</f>
        <v/>
      </c>
      <c r="S704" s="13">
        <f>COUNTA(A704:K704)&gt;0</f>
        <v/>
      </c>
    </row>
    <row r="705">
      <c r="A705" s="11" t="n"/>
      <c r="B705" s="12" t="n"/>
      <c r="C705" s="12" t="n"/>
      <c r="D705" s="12" t="n"/>
      <c r="E705" s="12" t="n"/>
      <c r="F705" s="12" t="n"/>
      <c r="G705" s="12" t="n"/>
      <c r="H705" s="11" t="n"/>
      <c r="I705" s="12" t="n"/>
      <c r="J705" s="12" t="n"/>
      <c r="K705" s="12" t="n"/>
      <c r="L705" s="13">
        <f>OR(E705="Pedido",E705="Modificación",E705="Anulación")</f>
        <v/>
      </c>
      <c r="M705" s="13">
        <f>AND(L705,F705="Sin intervención")</f>
        <v/>
      </c>
      <c r="N705" s="13">
        <f>AND(L705,OR(F705="Revisado y grabado",F705="En espera",F705="No grabado"))</f>
        <v/>
      </c>
      <c r="O705" s="13">
        <f>AND(L705,OR(F705="Sin intervención",F705="Revisado y grabado"))</f>
        <v/>
      </c>
      <c r="P705" s="13">
        <f>AND(O705,ISNUMBER(A705),ISNUMBER(H705),N(H705)&gt;=N(A705))</f>
        <v/>
      </c>
      <c r="Q705" s="13">
        <f>AND(O705,J705="Sí")</f>
        <v/>
      </c>
      <c r="R705" s="13">
        <f>AND(S705,OR(E705="",AND(L705,F705="")))</f>
        <v/>
      </c>
      <c r="S705" s="13">
        <f>COUNTA(A705:K705)&gt;0</f>
        <v/>
      </c>
    </row>
    <row r="706">
      <c r="A706" s="11" t="n"/>
      <c r="B706" s="12" t="n"/>
      <c r="C706" s="12" t="n"/>
      <c r="D706" s="12" t="n"/>
      <c r="E706" s="12" t="n"/>
      <c r="F706" s="12" t="n"/>
      <c r="G706" s="12" t="n"/>
      <c r="H706" s="11" t="n"/>
      <c r="I706" s="12" t="n"/>
      <c r="J706" s="12" t="n"/>
      <c r="K706" s="12" t="n"/>
      <c r="L706" s="13">
        <f>OR(E706="Pedido",E706="Modificación",E706="Anulación")</f>
        <v/>
      </c>
      <c r="M706" s="13">
        <f>AND(L706,F706="Sin intervención")</f>
        <v/>
      </c>
      <c r="N706" s="13">
        <f>AND(L706,OR(F706="Revisado y grabado",F706="En espera",F706="No grabado"))</f>
        <v/>
      </c>
      <c r="O706" s="13">
        <f>AND(L706,OR(F706="Sin intervención",F706="Revisado y grabado"))</f>
        <v/>
      </c>
      <c r="P706" s="13">
        <f>AND(O706,ISNUMBER(A706),ISNUMBER(H706),N(H706)&gt;=N(A706))</f>
        <v/>
      </c>
      <c r="Q706" s="13">
        <f>AND(O706,J706="Sí")</f>
        <v/>
      </c>
      <c r="R706" s="13">
        <f>AND(S706,OR(E706="",AND(L706,F706="")))</f>
        <v/>
      </c>
      <c r="S706" s="13">
        <f>COUNTA(A706:K706)&gt;0</f>
        <v/>
      </c>
    </row>
    <row r="707">
      <c r="A707" s="11" t="n"/>
      <c r="B707" s="12" t="n"/>
      <c r="C707" s="12" t="n"/>
      <c r="D707" s="12" t="n"/>
      <c r="E707" s="12" t="n"/>
      <c r="F707" s="12" t="n"/>
      <c r="G707" s="12" t="n"/>
      <c r="H707" s="11" t="n"/>
      <c r="I707" s="12" t="n"/>
      <c r="J707" s="12" t="n"/>
      <c r="K707" s="12" t="n"/>
      <c r="L707" s="13">
        <f>OR(E707="Pedido",E707="Modificación",E707="Anulación")</f>
        <v/>
      </c>
      <c r="M707" s="13">
        <f>AND(L707,F707="Sin intervención")</f>
        <v/>
      </c>
      <c r="N707" s="13">
        <f>AND(L707,OR(F707="Revisado y grabado",F707="En espera",F707="No grabado"))</f>
        <v/>
      </c>
      <c r="O707" s="13">
        <f>AND(L707,OR(F707="Sin intervención",F707="Revisado y grabado"))</f>
        <v/>
      </c>
      <c r="P707" s="13">
        <f>AND(O707,ISNUMBER(A707),ISNUMBER(H707),N(H707)&gt;=N(A707))</f>
        <v/>
      </c>
      <c r="Q707" s="13">
        <f>AND(O707,J707="Sí")</f>
        <v/>
      </c>
      <c r="R707" s="13">
        <f>AND(S707,OR(E707="",AND(L707,F707="")))</f>
        <v/>
      </c>
      <c r="S707" s="13">
        <f>COUNTA(A707:K707)&gt;0</f>
        <v/>
      </c>
    </row>
    <row r="708">
      <c r="A708" s="11" t="n"/>
      <c r="B708" s="12" t="n"/>
      <c r="C708" s="12" t="n"/>
      <c r="D708" s="12" t="n"/>
      <c r="E708" s="12" t="n"/>
      <c r="F708" s="12" t="n"/>
      <c r="G708" s="12" t="n"/>
      <c r="H708" s="11" t="n"/>
      <c r="I708" s="12" t="n"/>
      <c r="J708" s="12" t="n"/>
      <c r="K708" s="12" t="n"/>
      <c r="L708" s="13">
        <f>OR(E708="Pedido",E708="Modificación",E708="Anulación")</f>
        <v/>
      </c>
      <c r="M708" s="13">
        <f>AND(L708,F708="Sin intervención")</f>
        <v/>
      </c>
      <c r="N708" s="13">
        <f>AND(L708,OR(F708="Revisado y grabado",F708="En espera",F708="No grabado"))</f>
        <v/>
      </c>
      <c r="O708" s="13">
        <f>AND(L708,OR(F708="Sin intervención",F708="Revisado y grabado"))</f>
        <v/>
      </c>
      <c r="P708" s="13">
        <f>AND(O708,ISNUMBER(A708),ISNUMBER(H708),N(H708)&gt;=N(A708))</f>
        <v/>
      </c>
      <c r="Q708" s="13">
        <f>AND(O708,J708="Sí")</f>
        <v/>
      </c>
      <c r="R708" s="13">
        <f>AND(S708,OR(E708="",AND(L708,F708="")))</f>
        <v/>
      </c>
      <c r="S708" s="13">
        <f>COUNTA(A708:K708)&gt;0</f>
        <v/>
      </c>
    </row>
    <row r="709">
      <c r="A709" s="11" t="n"/>
      <c r="B709" s="12" t="n"/>
      <c r="C709" s="12" t="n"/>
      <c r="D709" s="12" t="n"/>
      <c r="E709" s="12" t="n"/>
      <c r="F709" s="12" t="n"/>
      <c r="G709" s="12" t="n"/>
      <c r="H709" s="11" t="n"/>
      <c r="I709" s="12" t="n"/>
      <c r="J709" s="12" t="n"/>
      <c r="K709" s="12" t="n"/>
      <c r="L709" s="13">
        <f>OR(E709="Pedido",E709="Modificación",E709="Anulación")</f>
        <v/>
      </c>
      <c r="M709" s="13">
        <f>AND(L709,F709="Sin intervención")</f>
        <v/>
      </c>
      <c r="N709" s="13">
        <f>AND(L709,OR(F709="Revisado y grabado",F709="En espera",F709="No grabado"))</f>
        <v/>
      </c>
      <c r="O709" s="13">
        <f>AND(L709,OR(F709="Sin intervención",F709="Revisado y grabado"))</f>
        <v/>
      </c>
      <c r="P709" s="13">
        <f>AND(O709,ISNUMBER(A709),ISNUMBER(H709),N(H709)&gt;=N(A709))</f>
        <v/>
      </c>
      <c r="Q709" s="13">
        <f>AND(O709,J709="Sí")</f>
        <v/>
      </c>
      <c r="R709" s="13">
        <f>AND(S709,OR(E709="",AND(L709,F709="")))</f>
        <v/>
      </c>
      <c r="S709" s="13">
        <f>COUNTA(A709:K709)&gt;0</f>
        <v/>
      </c>
    </row>
    <row r="710">
      <c r="A710" s="11" t="n"/>
      <c r="B710" s="12" t="n"/>
      <c r="C710" s="12" t="n"/>
      <c r="D710" s="12" t="n"/>
      <c r="E710" s="12" t="n"/>
      <c r="F710" s="12" t="n"/>
      <c r="G710" s="12" t="n"/>
      <c r="H710" s="11" t="n"/>
      <c r="I710" s="12" t="n"/>
      <c r="J710" s="12" t="n"/>
      <c r="K710" s="12" t="n"/>
      <c r="L710" s="13">
        <f>OR(E710="Pedido",E710="Modificación",E710="Anulación")</f>
        <v/>
      </c>
      <c r="M710" s="13">
        <f>AND(L710,F710="Sin intervención")</f>
        <v/>
      </c>
      <c r="N710" s="13">
        <f>AND(L710,OR(F710="Revisado y grabado",F710="En espera",F710="No grabado"))</f>
        <v/>
      </c>
      <c r="O710" s="13">
        <f>AND(L710,OR(F710="Sin intervención",F710="Revisado y grabado"))</f>
        <v/>
      </c>
      <c r="P710" s="13">
        <f>AND(O710,ISNUMBER(A710),ISNUMBER(H710),N(H710)&gt;=N(A710))</f>
        <v/>
      </c>
      <c r="Q710" s="13">
        <f>AND(O710,J710="Sí")</f>
        <v/>
      </c>
      <c r="R710" s="13">
        <f>AND(S710,OR(E710="",AND(L710,F710="")))</f>
        <v/>
      </c>
      <c r="S710" s="13">
        <f>COUNTA(A710:K710)&gt;0</f>
        <v/>
      </c>
    </row>
    <row r="711">
      <c r="A711" s="11" t="n"/>
      <c r="B711" s="12" t="n"/>
      <c r="C711" s="12" t="n"/>
      <c r="D711" s="12" t="n"/>
      <c r="E711" s="12" t="n"/>
      <c r="F711" s="12" t="n"/>
      <c r="G711" s="12" t="n"/>
      <c r="H711" s="11" t="n"/>
      <c r="I711" s="12" t="n"/>
      <c r="J711" s="12" t="n"/>
      <c r="K711" s="12" t="n"/>
      <c r="L711" s="13">
        <f>OR(E711="Pedido",E711="Modificación",E711="Anulación")</f>
        <v/>
      </c>
      <c r="M711" s="13">
        <f>AND(L711,F711="Sin intervención")</f>
        <v/>
      </c>
      <c r="N711" s="13">
        <f>AND(L711,OR(F711="Revisado y grabado",F711="En espera",F711="No grabado"))</f>
        <v/>
      </c>
      <c r="O711" s="13">
        <f>AND(L711,OR(F711="Sin intervención",F711="Revisado y grabado"))</f>
        <v/>
      </c>
      <c r="P711" s="13">
        <f>AND(O711,ISNUMBER(A711),ISNUMBER(H711),N(H711)&gt;=N(A711))</f>
        <v/>
      </c>
      <c r="Q711" s="13">
        <f>AND(O711,J711="Sí")</f>
        <v/>
      </c>
      <c r="R711" s="13">
        <f>AND(S711,OR(E711="",AND(L711,F711="")))</f>
        <v/>
      </c>
      <c r="S711" s="13">
        <f>COUNTA(A711:K711)&gt;0</f>
        <v/>
      </c>
    </row>
    <row r="712">
      <c r="A712" s="11" t="n"/>
      <c r="B712" s="12" t="n"/>
      <c r="C712" s="12" t="n"/>
      <c r="D712" s="12" t="n"/>
      <c r="E712" s="12" t="n"/>
      <c r="F712" s="12" t="n"/>
      <c r="G712" s="12" t="n"/>
      <c r="H712" s="11" t="n"/>
      <c r="I712" s="12" t="n"/>
      <c r="J712" s="12" t="n"/>
      <c r="K712" s="12" t="n"/>
      <c r="L712" s="13">
        <f>OR(E712="Pedido",E712="Modificación",E712="Anulación")</f>
        <v/>
      </c>
      <c r="M712" s="13">
        <f>AND(L712,F712="Sin intervención")</f>
        <v/>
      </c>
      <c r="N712" s="13">
        <f>AND(L712,OR(F712="Revisado y grabado",F712="En espera",F712="No grabado"))</f>
        <v/>
      </c>
      <c r="O712" s="13">
        <f>AND(L712,OR(F712="Sin intervención",F712="Revisado y grabado"))</f>
        <v/>
      </c>
      <c r="P712" s="13">
        <f>AND(O712,ISNUMBER(A712),ISNUMBER(H712),N(H712)&gt;=N(A712))</f>
        <v/>
      </c>
      <c r="Q712" s="13">
        <f>AND(O712,J712="Sí")</f>
        <v/>
      </c>
      <c r="R712" s="13">
        <f>AND(S712,OR(E712="",AND(L712,F712="")))</f>
        <v/>
      </c>
      <c r="S712" s="13">
        <f>COUNTA(A712:K712)&gt;0</f>
        <v/>
      </c>
    </row>
    <row r="713">
      <c r="A713" s="11" t="n"/>
      <c r="B713" s="12" t="n"/>
      <c r="C713" s="12" t="n"/>
      <c r="D713" s="12" t="n"/>
      <c r="E713" s="12" t="n"/>
      <c r="F713" s="12" t="n"/>
      <c r="G713" s="12" t="n"/>
      <c r="H713" s="11" t="n"/>
      <c r="I713" s="12" t="n"/>
      <c r="J713" s="12" t="n"/>
      <c r="K713" s="12" t="n"/>
      <c r="L713" s="13">
        <f>OR(E713="Pedido",E713="Modificación",E713="Anulación")</f>
        <v/>
      </c>
      <c r="M713" s="13">
        <f>AND(L713,F713="Sin intervención")</f>
        <v/>
      </c>
      <c r="N713" s="13">
        <f>AND(L713,OR(F713="Revisado y grabado",F713="En espera",F713="No grabado"))</f>
        <v/>
      </c>
      <c r="O713" s="13">
        <f>AND(L713,OR(F713="Sin intervención",F713="Revisado y grabado"))</f>
        <v/>
      </c>
      <c r="P713" s="13">
        <f>AND(O713,ISNUMBER(A713),ISNUMBER(H713),N(H713)&gt;=N(A713))</f>
        <v/>
      </c>
      <c r="Q713" s="13">
        <f>AND(O713,J713="Sí")</f>
        <v/>
      </c>
      <c r="R713" s="13">
        <f>AND(S713,OR(E713="",AND(L713,F713="")))</f>
        <v/>
      </c>
      <c r="S713" s="13">
        <f>COUNTA(A713:K713)&gt;0</f>
        <v/>
      </c>
    </row>
    <row r="714">
      <c r="A714" s="11" t="n"/>
      <c r="B714" s="12" t="n"/>
      <c r="C714" s="12" t="n"/>
      <c r="D714" s="12" t="n"/>
      <c r="E714" s="12" t="n"/>
      <c r="F714" s="12" t="n"/>
      <c r="G714" s="12" t="n"/>
      <c r="H714" s="11" t="n"/>
      <c r="I714" s="12" t="n"/>
      <c r="J714" s="12" t="n"/>
      <c r="K714" s="12" t="n"/>
      <c r="L714" s="13">
        <f>OR(E714="Pedido",E714="Modificación",E714="Anulación")</f>
        <v/>
      </c>
      <c r="M714" s="13">
        <f>AND(L714,F714="Sin intervención")</f>
        <v/>
      </c>
      <c r="N714" s="13">
        <f>AND(L714,OR(F714="Revisado y grabado",F714="En espera",F714="No grabado"))</f>
        <v/>
      </c>
      <c r="O714" s="13">
        <f>AND(L714,OR(F714="Sin intervención",F714="Revisado y grabado"))</f>
        <v/>
      </c>
      <c r="P714" s="13">
        <f>AND(O714,ISNUMBER(A714),ISNUMBER(H714),N(H714)&gt;=N(A714))</f>
        <v/>
      </c>
      <c r="Q714" s="13">
        <f>AND(O714,J714="Sí")</f>
        <v/>
      </c>
      <c r="R714" s="13">
        <f>AND(S714,OR(E714="",AND(L714,F714="")))</f>
        <v/>
      </c>
      <c r="S714" s="13">
        <f>COUNTA(A714:K714)&gt;0</f>
        <v/>
      </c>
    </row>
    <row r="715">
      <c r="A715" s="11" t="n"/>
      <c r="B715" s="12" t="n"/>
      <c r="C715" s="12" t="n"/>
      <c r="D715" s="12" t="n"/>
      <c r="E715" s="12" t="n"/>
      <c r="F715" s="12" t="n"/>
      <c r="G715" s="12" t="n"/>
      <c r="H715" s="11" t="n"/>
      <c r="I715" s="12" t="n"/>
      <c r="J715" s="12" t="n"/>
      <c r="K715" s="12" t="n"/>
      <c r="L715" s="13">
        <f>OR(E715="Pedido",E715="Modificación",E715="Anulación")</f>
        <v/>
      </c>
      <c r="M715" s="13">
        <f>AND(L715,F715="Sin intervención")</f>
        <v/>
      </c>
      <c r="N715" s="13">
        <f>AND(L715,OR(F715="Revisado y grabado",F715="En espera",F715="No grabado"))</f>
        <v/>
      </c>
      <c r="O715" s="13">
        <f>AND(L715,OR(F715="Sin intervención",F715="Revisado y grabado"))</f>
        <v/>
      </c>
      <c r="P715" s="13">
        <f>AND(O715,ISNUMBER(A715),ISNUMBER(H715),N(H715)&gt;=N(A715))</f>
        <v/>
      </c>
      <c r="Q715" s="13">
        <f>AND(O715,J715="Sí")</f>
        <v/>
      </c>
      <c r="R715" s="13">
        <f>AND(S715,OR(E715="",AND(L715,F715="")))</f>
        <v/>
      </c>
      <c r="S715" s="13">
        <f>COUNTA(A715:K715)&gt;0</f>
        <v/>
      </c>
    </row>
    <row r="716">
      <c r="A716" s="11" t="n"/>
      <c r="B716" s="12" t="n"/>
      <c r="C716" s="12" t="n"/>
      <c r="D716" s="12" t="n"/>
      <c r="E716" s="12" t="n"/>
      <c r="F716" s="12" t="n"/>
      <c r="G716" s="12" t="n"/>
      <c r="H716" s="11" t="n"/>
      <c r="I716" s="12" t="n"/>
      <c r="J716" s="12" t="n"/>
      <c r="K716" s="12" t="n"/>
      <c r="L716" s="13">
        <f>OR(E716="Pedido",E716="Modificación",E716="Anulación")</f>
        <v/>
      </c>
      <c r="M716" s="13">
        <f>AND(L716,F716="Sin intervención")</f>
        <v/>
      </c>
      <c r="N716" s="13">
        <f>AND(L716,OR(F716="Revisado y grabado",F716="En espera",F716="No grabado"))</f>
        <v/>
      </c>
      <c r="O716" s="13">
        <f>AND(L716,OR(F716="Sin intervención",F716="Revisado y grabado"))</f>
        <v/>
      </c>
      <c r="P716" s="13">
        <f>AND(O716,ISNUMBER(A716),ISNUMBER(H716),N(H716)&gt;=N(A716))</f>
        <v/>
      </c>
      <c r="Q716" s="13">
        <f>AND(O716,J716="Sí")</f>
        <v/>
      </c>
      <c r="R716" s="13">
        <f>AND(S716,OR(E716="",AND(L716,F716="")))</f>
        <v/>
      </c>
      <c r="S716" s="13">
        <f>COUNTA(A716:K716)&gt;0</f>
        <v/>
      </c>
    </row>
    <row r="717">
      <c r="A717" s="11" t="n"/>
      <c r="B717" s="12" t="n"/>
      <c r="C717" s="12" t="n"/>
      <c r="D717" s="12" t="n"/>
      <c r="E717" s="12" t="n"/>
      <c r="F717" s="12" t="n"/>
      <c r="G717" s="12" t="n"/>
      <c r="H717" s="11" t="n"/>
      <c r="I717" s="12" t="n"/>
      <c r="J717" s="12" t="n"/>
      <c r="K717" s="12" t="n"/>
      <c r="L717" s="13">
        <f>OR(E717="Pedido",E717="Modificación",E717="Anulación")</f>
        <v/>
      </c>
      <c r="M717" s="13">
        <f>AND(L717,F717="Sin intervención")</f>
        <v/>
      </c>
      <c r="N717" s="13">
        <f>AND(L717,OR(F717="Revisado y grabado",F717="En espera",F717="No grabado"))</f>
        <v/>
      </c>
      <c r="O717" s="13">
        <f>AND(L717,OR(F717="Sin intervención",F717="Revisado y grabado"))</f>
        <v/>
      </c>
      <c r="P717" s="13">
        <f>AND(O717,ISNUMBER(A717),ISNUMBER(H717),N(H717)&gt;=N(A717))</f>
        <v/>
      </c>
      <c r="Q717" s="13">
        <f>AND(O717,J717="Sí")</f>
        <v/>
      </c>
      <c r="R717" s="13">
        <f>AND(S717,OR(E717="",AND(L717,F717="")))</f>
        <v/>
      </c>
      <c r="S717" s="13">
        <f>COUNTA(A717:K717)&gt;0</f>
        <v/>
      </c>
    </row>
    <row r="718">
      <c r="A718" s="11" t="n"/>
      <c r="B718" s="12" t="n"/>
      <c r="C718" s="12" t="n"/>
      <c r="D718" s="12" t="n"/>
      <c r="E718" s="12" t="n"/>
      <c r="F718" s="12" t="n"/>
      <c r="G718" s="12" t="n"/>
      <c r="H718" s="11" t="n"/>
      <c r="I718" s="12" t="n"/>
      <c r="J718" s="12" t="n"/>
      <c r="K718" s="12" t="n"/>
      <c r="L718" s="13">
        <f>OR(E718="Pedido",E718="Modificación",E718="Anulación")</f>
        <v/>
      </c>
      <c r="M718" s="13">
        <f>AND(L718,F718="Sin intervención")</f>
        <v/>
      </c>
      <c r="N718" s="13">
        <f>AND(L718,OR(F718="Revisado y grabado",F718="En espera",F718="No grabado"))</f>
        <v/>
      </c>
      <c r="O718" s="13">
        <f>AND(L718,OR(F718="Sin intervención",F718="Revisado y grabado"))</f>
        <v/>
      </c>
      <c r="P718" s="13">
        <f>AND(O718,ISNUMBER(A718),ISNUMBER(H718),N(H718)&gt;=N(A718))</f>
        <v/>
      </c>
      <c r="Q718" s="13">
        <f>AND(O718,J718="Sí")</f>
        <v/>
      </c>
      <c r="R718" s="13">
        <f>AND(S718,OR(E718="",AND(L718,F718="")))</f>
        <v/>
      </c>
      <c r="S718" s="13">
        <f>COUNTA(A718:K718)&gt;0</f>
        <v/>
      </c>
    </row>
    <row r="719">
      <c r="A719" s="11" t="n"/>
      <c r="B719" s="12" t="n"/>
      <c r="C719" s="12" t="n"/>
      <c r="D719" s="12" t="n"/>
      <c r="E719" s="12" t="n"/>
      <c r="F719" s="12" t="n"/>
      <c r="G719" s="12" t="n"/>
      <c r="H719" s="11" t="n"/>
      <c r="I719" s="12" t="n"/>
      <c r="J719" s="12" t="n"/>
      <c r="K719" s="12" t="n"/>
      <c r="L719" s="13">
        <f>OR(E719="Pedido",E719="Modificación",E719="Anulación")</f>
        <v/>
      </c>
      <c r="M719" s="13">
        <f>AND(L719,F719="Sin intervención")</f>
        <v/>
      </c>
      <c r="N719" s="13">
        <f>AND(L719,OR(F719="Revisado y grabado",F719="En espera",F719="No grabado"))</f>
        <v/>
      </c>
      <c r="O719" s="13">
        <f>AND(L719,OR(F719="Sin intervención",F719="Revisado y grabado"))</f>
        <v/>
      </c>
      <c r="P719" s="13">
        <f>AND(O719,ISNUMBER(A719),ISNUMBER(H719),N(H719)&gt;=N(A719))</f>
        <v/>
      </c>
      <c r="Q719" s="13">
        <f>AND(O719,J719="Sí")</f>
        <v/>
      </c>
      <c r="R719" s="13">
        <f>AND(S719,OR(E719="",AND(L719,F719="")))</f>
        <v/>
      </c>
      <c r="S719" s="13">
        <f>COUNTA(A719:K719)&gt;0</f>
        <v/>
      </c>
    </row>
    <row r="720">
      <c r="A720" s="11" t="n"/>
      <c r="B720" s="12" t="n"/>
      <c r="C720" s="12" t="n"/>
      <c r="D720" s="12" t="n"/>
      <c r="E720" s="12" t="n"/>
      <c r="F720" s="12" t="n"/>
      <c r="G720" s="12" t="n"/>
      <c r="H720" s="11" t="n"/>
      <c r="I720" s="12" t="n"/>
      <c r="J720" s="12" t="n"/>
      <c r="K720" s="12" t="n"/>
      <c r="L720" s="13">
        <f>OR(E720="Pedido",E720="Modificación",E720="Anulación")</f>
        <v/>
      </c>
      <c r="M720" s="13">
        <f>AND(L720,F720="Sin intervención")</f>
        <v/>
      </c>
      <c r="N720" s="13">
        <f>AND(L720,OR(F720="Revisado y grabado",F720="En espera",F720="No grabado"))</f>
        <v/>
      </c>
      <c r="O720" s="13">
        <f>AND(L720,OR(F720="Sin intervención",F720="Revisado y grabado"))</f>
        <v/>
      </c>
      <c r="P720" s="13">
        <f>AND(O720,ISNUMBER(A720),ISNUMBER(H720),N(H720)&gt;=N(A720))</f>
        <v/>
      </c>
      <c r="Q720" s="13">
        <f>AND(O720,J720="Sí")</f>
        <v/>
      </c>
      <c r="R720" s="13">
        <f>AND(S720,OR(E720="",AND(L720,F720="")))</f>
        <v/>
      </c>
      <c r="S720" s="13">
        <f>COUNTA(A720:K720)&gt;0</f>
        <v/>
      </c>
    </row>
    <row r="721">
      <c r="A721" s="11" t="n"/>
      <c r="B721" s="12" t="n"/>
      <c r="C721" s="12" t="n"/>
      <c r="D721" s="12" t="n"/>
      <c r="E721" s="12" t="n"/>
      <c r="F721" s="12" t="n"/>
      <c r="G721" s="12" t="n"/>
      <c r="H721" s="11" t="n"/>
      <c r="I721" s="12" t="n"/>
      <c r="J721" s="12" t="n"/>
      <c r="K721" s="12" t="n"/>
      <c r="L721" s="13">
        <f>OR(E721="Pedido",E721="Modificación",E721="Anulación")</f>
        <v/>
      </c>
      <c r="M721" s="13">
        <f>AND(L721,F721="Sin intervención")</f>
        <v/>
      </c>
      <c r="N721" s="13">
        <f>AND(L721,OR(F721="Revisado y grabado",F721="En espera",F721="No grabado"))</f>
        <v/>
      </c>
      <c r="O721" s="13">
        <f>AND(L721,OR(F721="Sin intervención",F721="Revisado y grabado"))</f>
        <v/>
      </c>
      <c r="P721" s="13">
        <f>AND(O721,ISNUMBER(A721),ISNUMBER(H721),N(H721)&gt;=N(A721))</f>
        <v/>
      </c>
      <c r="Q721" s="13">
        <f>AND(O721,J721="Sí")</f>
        <v/>
      </c>
      <c r="R721" s="13">
        <f>AND(S721,OR(E721="",AND(L721,F721="")))</f>
        <v/>
      </c>
      <c r="S721" s="13">
        <f>COUNTA(A721:K721)&gt;0</f>
        <v/>
      </c>
    </row>
    <row r="722">
      <c r="A722" s="11" t="n"/>
      <c r="B722" s="12" t="n"/>
      <c r="C722" s="12" t="n"/>
      <c r="D722" s="12" t="n"/>
      <c r="E722" s="12" t="n"/>
      <c r="F722" s="12" t="n"/>
      <c r="G722" s="12" t="n"/>
      <c r="H722" s="11" t="n"/>
      <c r="I722" s="12" t="n"/>
      <c r="J722" s="12" t="n"/>
      <c r="K722" s="12" t="n"/>
      <c r="L722" s="13">
        <f>OR(E722="Pedido",E722="Modificación",E722="Anulación")</f>
        <v/>
      </c>
      <c r="M722" s="13">
        <f>AND(L722,F722="Sin intervención")</f>
        <v/>
      </c>
      <c r="N722" s="13">
        <f>AND(L722,OR(F722="Revisado y grabado",F722="En espera",F722="No grabado"))</f>
        <v/>
      </c>
      <c r="O722" s="13">
        <f>AND(L722,OR(F722="Sin intervención",F722="Revisado y grabado"))</f>
        <v/>
      </c>
      <c r="P722" s="13">
        <f>AND(O722,ISNUMBER(A722),ISNUMBER(H722),N(H722)&gt;=N(A722))</f>
        <v/>
      </c>
      <c r="Q722" s="13">
        <f>AND(O722,J722="Sí")</f>
        <v/>
      </c>
      <c r="R722" s="13">
        <f>AND(S722,OR(E722="",AND(L722,F722="")))</f>
        <v/>
      </c>
      <c r="S722" s="13">
        <f>COUNTA(A722:K722)&gt;0</f>
        <v/>
      </c>
    </row>
    <row r="723">
      <c r="A723" s="11" t="n"/>
      <c r="B723" s="12" t="n"/>
      <c r="C723" s="12" t="n"/>
      <c r="D723" s="12" t="n"/>
      <c r="E723" s="12" t="n"/>
      <c r="F723" s="12" t="n"/>
      <c r="G723" s="12" t="n"/>
      <c r="H723" s="11" t="n"/>
      <c r="I723" s="12" t="n"/>
      <c r="J723" s="12" t="n"/>
      <c r="K723" s="12" t="n"/>
      <c r="L723" s="13">
        <f>OR(E723="Pedido",E723="Modificación",E723="Anulación")</f>
        <v/>
      </c>
      <c r="M723" s="13">
        <f>AND(L723,F723="Sin intervención")</f>
        <v/>
      </c>
      <c r="N723" s="13">
        <f>AND(L723,OR(F723="Revisado y grabado",F723="En espera",F723="No grabado"))</f>
        <v/>
      </c>
      <c r="O723" s="13">
        <f>AND(L723,OR(F723="Sin intervención",F723="Revisado y grabado"))</f>
        <v/>
      </c>
      <c r="P723" s="13">
        <f>AND(O723,ISNUMBER(A723),ISNUMBER(H723),N(H723)&gt;=N(A723))</f>
        <v/>
      </c>
      <c r="Q723" s="13">
        <f>AND(O723,J723="Sí")</f>
        <v/>
      </c>
      <c r="R723" s="13">
        <f>AND(S723,OR(E723="",AND(L723,F723="")))</f>
        <v/>
      </c>
      <c r="S723" s="13">
        <f>COUNTA(A723:K723)&gt;0</f>
        <v/>
      </c>
    </row>
    <row r="724">
      <c r="A724" s="11" t="n"/>
      <c r="B724" s="12" t="n"/>
      <c r="C724" s="12" t="n"/>
      <c r="D724" s="12" t="n"/>
      <c r="E724" s="12" t="n"/>
      <c r="F724" s="12" t="n"/>
      <c r="G724" s="12" t="n"/>
      <c r="H724" s="11" t="n"/>
      <c r="I724" s="12" t="n"/>
      <c r="J724" s="12" t="n"/>
      <c r="K724" s="12" t="n"/>
      <c r="L724" s="13">
        <f>OR(E724="Pedido",E724="Modificación",E724="Anulación")</f>
        <v/>
      </c>
      <c r="M724" s="13">
        <f>AND(L724,F724="Sin intervención")</f>
        <v/>
      </c>
      <c r="N724" s="13">
        <f>AND(L724,OR(F724="Revisado y grabado",F724="En espera",F724="No grabado"))</f>
        <v/>
      </c>
      <c r="O724" s="13">
        <f>AND(L724,OR(F724="Sin intervención",F724="Revisado y grabado"))</f>
        <v/>
      </c>
      <c r="P724" s="13">
        <f>AND(O724,ISNUMBER(A724),ISNUMBER(H724),N(H724)&gt;=N(A724))</f>
        <v/>
      </c>
      <c r="Q724" s="13">
        <f>AND(O724,J724="Sí")</f>
        <v/>
      </c>
      <c r="R724" s="13">
        <f>AND(S724,OR(E724="",AND(L724,F724="")))</f>
        <v/>
      </c>
      <c r="S724" s="13">
        <f>COUNTA(A724:K724)&gt;0</f>
        <v/>
      </c>
    </row>
    <row r="725">
      <c r="A725" s="11" t="n"/>
      <c r="B725" s="12" t="n"/>
      <c r="C725" s="12" t="n"/>
      <c r="D725" s="12" t="n"/>
      <c r="E725" s="12" t="n"/>
      <c r="F725" s="12" t="n"/>
      <c r="G725" s="12" t="n"/>
      <c r="H725" s="11" t="n"/>
      <c r="I725" s="12" t="n"/>
      <c r="J725" s="12" t="n"/>
      <c r="K725" s="12" t="n"/>
      <c r="L725" s="13">
        <f>OR(E725="Pedido",E725="Modificación",E725="Anulación")</f>
        <v/>
      </c>
      <c r="M725" s="13">
        <f>AND(L725,F725="Sin intervención")</f>
        <v/>
      </c>
      <c r="N725" s="13">
        <f>AND(L725,OR(F725="Revisado y grabado",F725="En espera",F725="No grabado"))</f>
        <v/>
      </c>
      <c r="O725" s="13">
        <f>AND(L725,OR(F725="Sin intervención",F725="Revisado y grabado"))</f>
        <v/>
      </c>
      <c r="P725" s="13">
        <f>AND(O725,ISNUMBER(A725),ISNUMBER(H725),N(H725)&gt;=N(A725))</f>
        <v/>
      </c>
      <c r="Q725" s="13">
        <f>AND(O725,J725="Sí")</f>
        <v/>
      </c>
      <c r="R725" s="13">
        <f>AND(S725,OR(E725="",AND(L725,F725="")))</f>
        <v/>
      </c>
      <c r="S725" s="13">
        <f>COUNTA(A725:K725)&gt;0</f>
        <v/>
      </c>
    </row>
    <row r="726">
      <c r="A726" s="11" t="n"/>
      <c r="B726" s="12" t="n"/>
      <c r="C726" s="12" t="n"/>
      <c r="D726" s="12" t="n"/>
      <c r="E726" s="12" t="n"/>
      <c r="F726" s="12" t="n"/>
      <c r="G726" s="12" t="n"/>
      <c r="H726" s="11" t="n"/>
      <c r="I726" s="12" t="n"/>
      <c r="J726" s="12" t="n"/>
      <c r="K726" s="12" t="n"/>
      <c r="L726" s="13">
        <f>OR(E726="Pedido",E726="Modificación",E726="Anulación")</f>
        <v/>
      </c>
      <c r="M726" s="13">
        <f>AND(L726,F726="Sin intervención")</f>
        <v/>
      </c>
      <c r="N726" s="13">
        <f>AND(L726,OR(F726="Revisado y grabado",F726="En espera",F726="No grabado"))</f>
        <v/>
      </c>
      <c r="O726" s="13">
        <f>AND(L726,OR(F726="Sin intervención",F726="Revisado y grabado"))</f>
        <v/>
      </c>
      <c r="P726" s="13">
        <f>AND(O726,ISNUMBER(A726),ISNUMBER(H726),N(H726)&gt;=N(A726))</f>
        <v/>
      </c>
      <c r="Q726" s="13">
        <f>AND(O726,J726="Sí")</f>
        <v/>
      </c>
      <c r="R726" s="13">
        <f>AND(S726,OR(E726="",AND(L726,F726="")))</f>
        <v/>
      </c>
      <c r="S726" s="13">
        <f>COUNTA(A726:K726)&gt;0</f>
        <v/>
      </c>
    </row>
    <row r="727">
      <c r="A727" s="11" t="n"/>
      <c r="B727" s="12" t="n"/>
      <c r="C727" s="12" t="n"/>
      <c r="D727" s="12" t="n"/>
      <c r="E727" s="12" t="n"/>
      <c r="F727" s="12" t="n"/>
      <c r="G727" s="12" t="n"/>
      <c r="H727" s="11" t="n"/>
      <c r="I727" s="12" t="n"/>
      <c r="J727" s="12" t="n"/>
      <c r="K727" s="12" t="n"/>
      <c r="L727" s="13">
        <f>OR(E727="Pedido",E727="Modificación",E727="Anulación")</f>
        <v/>
      </c>
      <c r="M727" s="13">
        <f>AND(L727,F727="Sin intervención")</f>
        <v/>
      </c>
      <c r="N727" s="13">
        <f>AND(L727,OR(F727="Revisado y grabado",F727="En espera",F727="No grabado"))</f>
        <v/>
      </c>
      <c r="O727" s="13">
        <f>AND(L727,OR(F727="Sin intervención",F727="Revisado y grabado"))</f>
        <v/>
      </c>
      <c r="P727" s="13">
        <f>AND(O727,ISNUMBER(A727),ISNUMBER(H727),N(H727)&gt;=N(A727))</f>
        <v/>
      </c>
      <c r="Q727" s="13">
        <f>AND(O727,J727="Sí")</f>
        <v/>
      </c>
      <c r="R727" s="13">
        <f>AND(S727,OR(E727="",AND(L727,F727="")))</f>
        <v/>
      </c>
      <c r="S727" s="13">
        <f>COUNTA(A727:K727)&gt;0</f>
        <v/>
      </c>
    </row>
    <row r="728">
      <c r="A728" s="11" t="n"/>
      <c r="B728" s="12" t="n"/>
      <c r="C728" s="12" t="n"/>
      <c r="D728" s="12" t="n"/>
      <c r="E728" s="12" t="n"/>
      <c r="F728" s="12" t="n"/>
      <c r="G728" s="12" t="n"/>
      <c r="H728" s="11" t="n"/>
      <c r="I728" s="12" t="n"/>
      <c r="J728" s="12" t="n"/>
      <c r="K728" s="12" t="n"/>
      <c r="L728" s="13">
        <f>OR(E728="Pedido",E728="Modificación",E728="Anulación")</f>
        <v/>
      </c>
      <c r="M728" s="13">
        <f>AND(L728,F728="Sin intervención")</f>
        <v/>
      </c>
      <c r="N728" s="13">
        <f>AND(L728,OR(F728="Revisado y grabado",F728="En espera",F728="No grabado"))</f>
        <v/>
      </c>
      <c r="O728" s="13">
        <f>AND(L728,OR(F728="Sin intervención",F728="Revisado y grabado"))</f>
        <v/>
      </c>
      <c r="P728" s="13">
        <f>AND(O728,ISNUMBER(A728),ISNUMBER(H728),N(H728)&gt;=N(A728))</f>
        <v/>
      </c>
      <c r="Q728" s="13">
        <f>AND(O728,J728="Sí")</f>
        <v/>
      </c>
      <c r="R728" s="13">
        <f>AND(S728,OR(E728="",AND(L728,F728="")))</f>
        <v/>
      </c>
      <c r="S728" s="13">
        <f>COUNTA(A728:K728)&gt;0</f>
        <v/>
      </c>
    </row>
    <row r="729">
      <c r="A729" s="11" t="n"/>
      <c r="B729" s="12" t="n"/>
      <c r="C729" s="12" t="n"/>
      <c r="D729" s="12" t="n"/>
      <c r="E729" s="12" t="n"/>
      <c r="F729" s="12" t="n"/>
      <c r="G729" s="12" t="n"/>
      <c r="H729" s="11" t="n"/>
      <c r="I729" s="12" t="n"/>
      <c r="J729" s="12" t="n"/>
      <c r="K729" s="12" t="n"/>
      <c r="L729" s="13">
        <f>OR(E729="Pedido",E729="Modificación",E729="Anulación")</f>
        <v/>
      </c>
      <c r="M729" s="13">
        <f>AND(L729,F729="Sin intervención")</f>
        <v/>
      </c>
      <c r="N729" s="13">
        <f>AND(L729,OR(F729="Revisado y grabado",F729="En espera",F729="No grabado"))</f>
        <v/>
      </c>
      <c r="O729" s="13">
        <f>AND(L729,OR(F729="Sin intervención",F729="Revisado y grabado"))</f>
        <v/>
      </c>
      <c r="P729" s="13">
        <f>AND(O729,ISNUMBER(A729),ISNUMBER(H729),N(H729)&gt;=N(A729))</f>
        <v/>
      </c>
      <c r="Q729" s="13">
        <f>AND(O729,J729="Sí")</f>
        <v/>
      </c>
      <c r="R729" s="13">
        <f>AND(S729,OR(E729="",AND(L729,F729="")))</f>
        <v/>
      </c>
      <c r="S729" s="13">
        <f>COUNTA(A729:K729)&gt;0</f>
        <v/>
      </c>
    </row>
    <row r="730">
      <c r="A730" s="11" t="n"/>
      <c r="B730" s="12" t="n"/>
      <c r="C730" s="12" t="n"/>
      <c r="D730" s="12" t="n"/>
      <c r="E730" s="12" t="n"/>
      <c r="F730" s="12" t="n"/>
      <c r="G730" s="12" t="n"/>
      <c r="H730" s="11" t="n"/>
      <c r="I730" s="12" t="n"/>
      <c r="J730" s="12" t="n"/>
      <c r="K730" s="12" t="n"/>
      <c r="L730" s="13">
        <f>OR(E730="Pedido",E730="Modificación",E730="Anulación")</f>
        <v/>
      </c>
      <c r="M730" s="13">
        <f>AND(L730,F730="Sin intervención")</f>
        <v/>
      </c>
      <c r="N730" s="13">
        <f>AND(L730,OR(F730="Revisado y grabado",F730="En espera",F730="No grabado"))</f>
        <v/>
      </c>
      <c r="O730" s="13">
        <f>AND(L730,OR(F730="Sin intervención",F730="Revisado y grabado"))</f>
        <v/>
      </c>
      <c r="P730" s="13">
        <f>AND(O730,ISNUMBER(A730),ISNUMBER(H730),N(H730)&gt;=N(A730))</f>
        <v/>
      </c>
      <c r="Q730" s="13">
        <f>AND(O730,J730="Sí")</f>
        <v/>
      </c>
      <c r="R730" s="13">
        <f>AND(S730,OR(E730="",AND(L730,F730="")))</f>
        <v/>
      </c>
      <c r="S730" s="13">
        <f>COUNTA(A730:K730)&gt;0</f>
        <v/>
      </c>
    </row>
    <row r="731">
      <c r="A731" s="11" t="n"/>
      <c r="B731" s="12" t="n"/>
      <c r="C731" s="12" t="n"/>
      <c r="D731" s="12" t="n"/>
      <c r="E731" s="12" t="n"/>
      <c r="F731" s="12" t="n"/>
      <c r="G731" s="12" t="n"/>
      <c r="H731" s="11" t="n"/>
      <c r="I731" s="12" t="n"/>
      <c r="J731" s="12" t="n"/>
      <c r="K731" s="12" t="n"/>
      <c r="L731" s="13">
        <f>OR(E731="Pedido",E731="Modificación",E731="Anulación")</f>
        <v/>
      </c>
      <c r="M731" s="13">
        <f>AND(L731,F731="Sin intervención")</f>
        <v/>
      </c>
      <c r="N731" s="13">
        <f>AND(L731,OR(F731="Revisado y grabado",F731="En espera",F731="No grabado"))</f>
        <v/>
      </c>
      <c r="O731" s="13">
        <f>AND(L731,OR(F731="Sin intervención",F731="Revisado y grabado"))</f>
        <v/>
      </c>
      <c r="P731" s="13">
        <f>AND(O731,ISNUMBER(A731),ISNUMBER(H731),N(H731)&gt;=N(A731))</f>
        <v/>
      </c>
      <c r="Q731" s="13">
        <f>AND(O731,J731="Sí")</f>
        <v/>
      </c>
      <c r="R731" s="13">
        <f>AND(S731,OR(E731="",AND(L731,F731="")))</f>
        <v/>
      </c>
      <c r="S731" s="13">
        <f>COUNTA(A731:K731)&gt;0</f>
        <v/>
      </c>
    </row>
    <row r="732">
      <c r="A732" s="11" t="n"/>
      <c r="B732" s="12" t="n"/>
      <c r="C732" s="12" t="n"/>
      <c r="D732" s="12" t="n"/>
      <c r="E732" s="12" t="n"/>
      <c r="F732" s="12" t="n"/>
      <c r="G732" s="12" t="n"/>
      <c r="H732" s="11" t="n"/>
      <c r="I732" s="12" t="n"/>
      <c r="J732" s="12" t="n"/>
      <c r="K732" s="12" t="n"/>
      <c r="L732" s="13">
        <f>OR(E732="Pedido",E732="Modificación",E732="Anulación")</f>
        <v/>
      </c>
      <c r="M732" s="13">
        <f>AND(L732,F732="Sin intervención")</f>
        <v/>
      </c>
      <c r="N732" s="13">
        <f>AND(L732,OR(F732="Revisado y grabado",F732="En espera",F732="No grabado"))</f>
        <v/>
      </c>
      <c r="O732" s="13">
        <f>AND(L732,OR(F732="Sin intervención",F732="Revisado y grabado"))</f>
        <v/>
      </c>
      <c r="P732" s="13">
        <f>AND(O732,ISNUMBER(A732),ISNUMBER(H732),N(H732)&gt;=N(A732))</f>
        <v/>
      </c>
      <c r="Q732" s="13">
        <f>AND(O732,J732="Sí")</f>
        <v/>
      </c>
      <c r="R732" s="13">
        <f>AND(S732,OR(E732="",AND(L732,F732="")))</f>
        <v/>
      </c>
      <c r="S732" s="13">
        <f>COUNTA(A732:K732)&gt;0</f>
        <v/>
      </c>
    </row>
    <row r="733">
      <c r="A733" s="11" t="n"/>
      <c r="B733" s="12" t="n"/>
      <c r="C733" s="12" t="n"/>
      <c r="D733" s="12" t="n"/>
      <c r="E733" s="12" t="n"/>
      <c r="F733" s="12" t="n"/>
      <c r="G733" s="12" t="n"/>
      <c r="H733" s="11" t="n"/>
      <c r="I733" s="12" t="n"/>
      <c r="J733" s="12" t="n"/>
      <c r="K733" s="12" t="n"/>
      <c r="L733" s="13">
        <f>OR(E733="Pedido",E733="Modificación",E733="Anulación")</f>
        <v/>
      </c>
      <c r="M733" s="13">
        <f>AND(L733,F733="Sin intervención")</f>
        <v/>
      </c>
      <c r="N733" s="13">
        <f>AND(L733,OR(F733="Revisado y grabado",F733="En espera",F733="No grabado"))</f>
        <v/>
      </c>
      <c r="O733" s="13">
        <f>AND(L733,OR(F733="Sin intervención",F733="Revisado y grabado"))</f>
        <v/>
      </c>
      <c r="P733" s="13">
        <f>AND(O733,ISNUMBER(A733),ISNUMBER(H733),N(H733)&gt;=N(A733))</f>
        <v/>
      </c>
      <c r="Q733" s="13">
        <f>AND(O733,J733="Sí")</f>
        <v/>
      </c>
      <c r="R733" s="13">
        <f>AND(S733,OR(E733="",AND(L733,F733="")))</f>
        <v/>
      </c>
      <c r="S733" s="13">
        <f>COUNTA(A733:K733)&gt;0</f>
        <v/>
      </c>
    </row>
    <row r="734">
      <c r="A734" s="11" t="n"/>
      <c r="B734" s="12" t="n"/>
      <c r="C734" s="12" t="n"/>
      <c r="D734" s="12" t="n"/>
      <c r="E734" s="12" t="n"/>
      <c r="F734" s="12" t="n"/>
      <c r="G734" s="12" t="n"/>
      <c r="H734" s="11" t="n"/>
      <c r="I734" s="12" t="n"/>
      <c r="J734" s="12" t="n"/>
      <c r="K734" s="12" t="n"/>
      <c r="L734" s="13">
        <f>OR(E734="Pedido",E734="Modificación",E734="Anulación")</f>
        <v/>
      </c>
      <c r="M734" s="13">
        <f>AND(L734,F734="Sin intervención")</f>
        <v/>
      </c>
      <c r="N734" s="13">
        <f>AND(L734,OR(F734="Revisado y grabado",F734="En espera",F734="No grabado"))</f>
        <v/>
      </c>
      <c r="O734" s="13">
        <f>AND(L734,OR(F734="Sin intervención",F734="Revisado y grabado"))</f>
        <v/>
      </c>
      <c r="P734" s="13">
        <f>AND(O734,ISNUMBER(A734),ISNUMBER(H734),N(H734)&gt;=N(A734))</f>
        <v/>
      </c>
      <c r="Q734" s="13">
        <f>AND(O734,J734="Sí")</f>
        <v/>
      </c>
      <c r="R734" s="13">
        <f>AND(S734,OR(E734="",AND(L734,F734="")))</f>
        <v/>
      </c>
      <c r="S734" s="13">
        <f>COUNTA(A734:K734)&gt;0</f>
        <v/>
      </c>
    </row>
    <row r="735">
      <c r="A735" s="11" t="n"/>
      <c r="B735" s="12" t="n"/>
      <c r="C735" s="12" t="n"/>
      <c r="D735" s="12" t="n"/>
      <c r="E735" s="12" t="n"/>
      <c r="F735" s="12" t="n"/>
      <c r="G735" s="12" t="n"/>
      <c r="H735" s="11" t="n"/>
      <c r="I735" s="12" t="n"/>
      <c r="J735" s="12" t="n"/>
      <c r="K735" s="12" t="n"/>
      <c r="L735" s="13">
        <f>OR(E735="Pedido",E735="Modificación",E735="Anulación")</f>
        <v/>
      </c>
      <c r="M735" s="13">
        <f>AND(L735,F735="Sin intervención")</f>
        <v/>
      </c>
      <c r="N735" s="13">
        <f>AND(L735,OR(F735="Revisado y grabado",F735="En espera",F735="No grabado"))</f>
        <v/>
      </c>
      <c r="O735" s="13">
        <f>AND(L735,OR(F735="Sin intervención",F735="Revisado y grabado"))</f>
        <v/>
      </c>
      <c r="P735" s="13">
        <f>AND(O735,ISNUMBER(A735),ISNUMBER(H735),N(H735)&gt;=N(A735))</f>
        <v/>
      </c>
      <c r="Q735" s="13">
        <f>AND(O735,J735="Sí")</f>
        <v/>
      </c>
      <c r="R735" s="13">
        <f>AND(S735,OR(E735="",AND(L735,F735="")))</f>
        <v/>
      </c>
      <c r="S735" s="13">
        <f>COUNTA(A735:K735)&gt;0</f>
        <v/>
      </c>
    </row>
    <row r="736">
      <c r="A736" s="11" t="n"/>
      <c r="B736" s="12" t="n"/>
      <c r="C736" s="12" t="n"/>
      <c r="D736" s="12" t="n"/>
      <c r="E736" s="12" t="n"/>
      <c r="F736" s="12" t="n"/>
      <c r="G736" s="12" t="n"/>
      <c r="H736" s="11" t="n"/>
      <c r="I736" s="12" t="n"/>
      <c r="J736" s="12" t="n"/>
      <c r="K736" s="12" t="n"/>
      <c r="L736" s="13">
        <f>OR(E736="Pedido",E736="Modificación",E736="Anulación")</f>
        <v/>
      </c>
      <c r="M736" s="13">
        <f>AND(L736,F736="Sin intervención")</f>
        <v/>
      </c>
      <c r="N736" s="13">
        <f>AND(L736,OR(F736="Revisado y grabado",F736="En espera",F736="No grabado"))</f>
        <v/>
      </c>
      <c r="O736" s="13">
        <f>AND(L736,OR(F736="Sin intervención",F736="Revisado y grabado"))</f>
        <v/>
      </c>
      <c r="P736" s="13">
        <f>AND(O736,ISNUMBER(A736),ISNUMBER(H736),N(H736)&gt;=N(A736))</f>
        <v/>
      </c>
      <c r="Q736" s="13">
        <f>AND(O736,J736="Sí")</f>
        <v/>
      </c>
      <c r="R736" s="13">
        <f>AND(S736,OR(E736="",AND(L736,F736="")))</f>
        <v/>
      </c>
      <c r="S736" s="13">
        <f>COUNTA(A736:K736)&gt;0</f>
        <v/>
      </c>
    </row>
    <row r="737">
      <c r="A737" s="11" t="n"/>
      <c r="B737" s="12" t="n"/>
      <c r="C737" s="12" t="n"/>
      <c r="D737" s="12" t="n"/>
      <c r="E737" s="12" t="n"/>
      <c r="F737" s="12" t="n"/>
      <c r="G737" s="12" t="n"/>
      <c r="H737" s="11" t="n"/>
      <c r="I737" s="12" t="n"/>
      <c r="J737" s="12" t="n"/>
      <c r="K737" s="12" t="n"/>
      <c r="L737" s="13">
        <f>OR(E737="Pedido",E737="Modificación",E737="Anulación")</f>
        <v/>
      </c>
      <c r="M737" s="13">
        <f>AND(L737,F737="Sin intervención")</f>
        <v/>
      </c>
      <c r="N737" s="13">
        <f>AND(L737,OR(F737="Revisado y grabado",F737="En espera",F737="No grabado"))</f>
        <v/>
      </c>
      <c r="O737" s="13">
        <f>AND(L737,OR(F737="Sin intervención",F737="Revisado y grabado"))</f>
        <v/>
      </c>
      <c r="P737" s="13">
        <f>AND(O737,ISNUMBER(A737),ISNUMBER(H737),N(H737)&gt;=N(A737))</f>
        <v/>
      </c>
      <c r="Q737" s="13">
        <f>AND(O737,J737="Sí")</f>
        <v/>
      </c>
      <c r="R737" s="13">
        <f>AND(S737,OR(E737="",AND(L737,F737="")))</f>
        <v/>
      </c>
      <c r="S737" s="13">
        <f>COUNTA(A737:K737)&gt;0</f>
        <v/>
      </c>
    </row>
    <row r="738">
      <c r="A738" s="11" t="n"/>
      <c r="B738" s="12" t="n"/>
      <c r="C738" s="12" t="n"/>
      <c r="D738" s="12" t="n"/>
      <c r="E738" s="12" t="n"/>
      <c r="F738" s="12" t="n"/>
      <c r="G738" s="12" t="n"/>
      <c r="H738" s="11" t="n"/>
      <c r="I738" s="12" t="n"/>
      <c r="J738" s="12" t="n"/>
      <c r="K738" s="12" t="n"/>
      <c r="L738" s="13">
        <f>OR(E738="Pedido",E738="Modificación",E738="Anulación")</f>
        <v/>
      </c>
      <c r="M738" s="13">
        <f>AND(L738,F738="Sin intervención")</f>
        <v/>
      </c>
      <c r="N738" s="13">
        <f>AND(L738,OR(F738="Revisado y grabado",F738="En espera",F738="No grabado"))</f>
        <v/>
      </c>
      <c r="O738" s="13">
        <f>AND(L738,OR(F738="Sin intervención",F738="Revisado y grabado"))</f>
        <v/>
      </c>
      <c r="P738" s="13">
        <f>AND(O738,ISNUMBER(A738),ISNUMBER(H738),N(H738)&gt;=N(A738))</f>
        <v/>
      </c>
      <c r="Q738" s="13">
        <f>AND(O738,J738="Sí")</f>
        <v/>
      </c>
      <c r="R738" s="13">
        <f>AND(S738,OR(E738="",AND(L738,F738="")))</f>
        <v/>
      </c>
      <c r="S738" s="13">
        <f>COUNTA(A738:K738)&gt;0</f>
        <v/>
      </c>
    </row>
    <row r="739">
      <c r="A739" s="11" t="n"/>
      <c r="B739" s="12" t="n"/>
      <c r="C739" s="12" t="n"/>
      <c r="D739" s="12" t="n"/>
      <c r="E739" s="12" t="n"/>
      <c r="F739" s="12" t="n"/>
      <c r="G739" s="12" t="n"/>
      <c r="H739" s="11" t="n"/>
      <c r="I739" s="12" t="n"/>
      <c r="J739" s="12" t="n"/>
      <c r="K739" s="12" t="n"/>
      <c r="L739" s="13">
        <f>OR(E739="Pedido",E739="Modificación",E739="Anulación")</f>
        <v/>
      </c>
      <c r="M739" s="13">
        <f>AND(L739,F739="Sin intervención")</f>
        <v/>
      </c>
      <c r="N739" s="13">
        <f>AND(L739,OR(F739="Revisado y grabado",F739="En espera",F739="No grabado"))</f>
        <v/>
      </c>
      <c r="O739" s="13">
        <f>AND(L739,OR(F739="Sin intervención",F739="Revisado y grabado"))</f>
        <v/>
      </c>
      <c r="P739" s="13">
        <f>AND(O739,ISNUMBER(A739),ISNUMBER(H739),N(H739)&gt;=N(A739))</f>
        <v/>
      </c>
      <c r="Q739" s="13">
        <f>AND(O739,J739="Sí")</f>
        <v/>
      </c>
      <c r="R739" s="13">
        <f>AND(S739,OR(E739="",AND(L739,F739="")))</f>
        <v/>
      </c>
      <c r="S739" s="13">
        <f>COUNTA(A739:K739)&gt;0</f>
        <v/>
      </c>
    </row>
    <row r="740">
      <c r="A740" s="11" t="n"/>
      <c r="B740" s="12" t="n"/>
      <c r="C740" s="12" t="n"/>
      <c r="D740" s="12" t="n"/>
      <c r="E740" s="12" t="n"/>
      <c r="F740" s="12" t="n"/>
      <c r="G740" s="12" t="n"/>
      <c r="H740" s="11" t="n"/>
      <c r="I740" s="12" t="n"/>
      <c r="J740" s="12" t="n"/>
      <c r="K740" s="12" t="n"/>
      <c r="L740" s="13">
        <f>OR(E740="Pedido",E740="Modificación",E740="Anulación")</f>
        <v/>
      </c>
      <c r="M740" s="13">
        <f>AND(L740,F740="Sin intervención")</f>
        <v/>
      </c>
      <c r="N740" s="13">
        <f>AND(L740,OR(F740="Revisado y grabado",F740="En espera",F740="No grabado"))</f>
        <v/>
      </c>
      <c r="O740" s="13">
        <f>AND(L740,OR(F740="Sin intervención",F740="Revisado y grabado"))</f>
        <v/>
      </c>
      <c r="P740" s="13">
        <f>AND(O740,ISNUMBER(A740),ISNUMBER(H740),N(H740)&gt;=N(A740))</f>
        <v/>
      </c>
      <c r="Q740" s="13">
        <f>AND(O740,J740="Sí")</f>
        <v/>
      </c>
      <c r="R740" s="13">
        <f>AND(S740,OR(E740="",AND(L740,F740="")))</f>
        <v/>
      </c>
      <c r="S740" s="13">
        <f>COUNTA(A740:K740)&gt;0</f>
        <v/>
      </c>
    </row>
    <row r="741">
      <c r="A741" s="11" t="n"/>
      <c r="B741" s="12" t="n"/>
      <c r="C741" s="12" t="n"/>
      <c r="D741" s="12" t="n"/>
      <c r="E741" s="12" t="n"/>
      <c r="F741" s="12" t="n"/>
      <c r="G741" s="12" t="n"/>
      <c r="H741" s="11" t="n"/>
      <c r="I741" s="12" t="n"/>
      <c r="J741" s="12" t="n"/>
      <c r="K741" s="12" t="n"/>
      <c r="L741" s="13">
        <f>OR(E741="Pedido",E741="Modificación",E741="Anulación")</f>
        <v/>
      </c>
      <c r="M741" s="13">
        <f>AND(L741,F741="Sin intervención")</f>
        <v/>
      </c>
      <c r="N741" s="13">
        <f>AND(L741,OR(F741="Revisado y grabado",F741="En espera",F741="No grabado"))</f>
        <v/>
      </c>
      <c r="O741" s="13">
        <f>AND(L741,OR(F741="Sin intervención",F741="Revisado y grabado"))</f>
        <v/>
      </c>
      <c r="P741" s="13">
        <f>AND(O741,ISNUMBER(A741),ISNUMBER(H741),N(H741)&gt;=N(A741))</f>
        <v/>
      </c>
      <c r="Q741" s="13">
        <f>AND(O741,J741="Sí")</f>
        <v/>
      </c>
      <c r="R741" s="13">
        <f>AND(S741,OR(E741="",AND(L741,F741="")))</f>
        <v/>
      </c>
      <c r="S741" s="13">
        <f>COUNTA(A741:K741)&gt;0</f>
        <v/>
      </c>
    </row>
    <row r="742">
      <c r="A742" s="11" t="n"/>
      <c r="B742" s="12" t="n"/>
      <c r="C742" s="12" t="n"/>
      <c r="D742" s="12" t="n"/>
      <c r="E742" s="12" t="n"/>
      <c r="F742" s="12" t="n"/>
      <c r="G742" s="12" t="n"/>
      <c r="H742" s="11" t="n"/>
      <c r="I742" s="12" t="n"/>
      <c r="J742" s="12" t="n"/>
      <c r="K742" s="12" t="n"/>
      <c r="L742" s="13">
        <f>OR(E742="Pedido",E742="Modificación",E742="Anulación")</f>
        <v/>
      </c>
      <c r="M742" s="13">
        <f>AND(L742,F742="Sin intervención")</f>
        <v/>
      </c>
      <c r="N742" s="13">
        <f>AND(L742,OR(F742="Revisado y grabado",F742="En espera",F742="No grabado"))</f>
        <v/>
      </c>
      <c r="O742" s="13">
        <f>AND(L742,OR(F742="Sin intervención",F742="Revisado y grabado"))</f>
        <v/>
      </c>
      <c r="P742" s="13">
        <f>AND(O742,ISNUMBER(A742),ISNUMBER(H742),N(H742)&gt;=N(A742))</f>
        <v/>
      </c>
      <c r="Q742" s="13">
        <f>AND(O742,J742="Sí")</f>
        <v/>
      </c>
      <c r="R742" s="13">
        <f>AND(S742,OR(E742="",AND(L742,F742="")))</f>
        <v/>
      </c>
      <c r="S742" s="13">
        <f>COUNTA(A742:K742)&gt;0</f>
        <v/>
      </c>
    </row>
    <row r="743">
      <c r="A743" s="11" t="n"/>
      <c r="B743" s="12" t="n"/>
      <c r="C743" s="12" t="n"/>
      <c r="D743" s="12" t="n"/>
      <c r="E743" s="12" t="n"/>
      <c r="F743" s="12" t="n"/>
      <c r="G743" s="12" t="n"/>
      <c r="H743" s="11" t="n"/>
      <c r="I743" s="12" t="n"/>
      <c r="J743" s="12" t="n"/>
      <c r="K743" s="12" t="n"/>
      <c r="L743" s="13">
        <f>OR(E743="Pedido",E743="Modificación",E743="Anulación")</f>
        <v/>
      </c>
      <c r="M743" s="13">
        <f>AND(L743,F743="Sin intervención")</f>
        <v/>
      </c>
      <c r="N743" s="13">
        <f>AND(L743,OR(F743="Revisado y grabado",F743="En espera",F743="No grabado"))</f>
        <v/>
      </c>
      <c r="O743" s="13">
        <f>AND(L743,OR(F743="Sin intervención",F743="Revisado y grabado"))</f>
        <v/>
      </c>
      <c r="P743" s="13">
        <f>AND(O743,ISNUMBER(A743),ISNUMBER(H743),N(H743)&gt;=N(A743))</f>
        <v/>
      </c>
      <c r="Q743" s="13">
        <f>AND(O743,J743="Sí")</f>
        <v/>
      </c>
      <c r="R743" s="13">
        <f>AND(S743,OR(E743="",AND(L743,F743="")))</f>
        <v/>
      </c>
      <c r="S743" s="13">
        <f>COUNTA(A743:K743)&gt;0</f>
        <v/>
      </c>
    </row>
    <row r="744">
      <c r="A744" s="11" t="n"/>
      <c r="B744" s="12" t="n"/>
      <c r="C744" s="12" t="n"/>
      <c r="D744" s="12" t="n"/>
      <c r="E744" s="12" t="n"/>
      <c r="F744" s="12" t="n"/>
      <c r="G744" s="12" t="n"/>
      <c r="H744" s="11" t="n"/>
      <c r="I744" s="12" t="n"/>
      <c r="J744" s="12" t="n"/>
      <c r="K744" s="12" t="n"/>
      <c r="L744" s="13">
        <f>OR(E744="Pedido",E744="Modificación",E744="Anulación")</f>
        <v/>
      </c>
      <c r="M744" s="13">
        <f>AND(L744,F744="Sin intervención")</f>
        <v/>
      </c>
      <c r="N744" s="13">
        <f>AND(L744,OR(F744="Revisado y grabado",F744="En espera",F744="No grabado"))</f>
        <v/>
      </c>
      <c r="O744" s="13">
        <f>AND(L744,OR(F744="Sin intervención",F744="Revisado y grabado"))</f>
        <v/>
      </c>
      <c r="P744" s="13">
        <f>AND(O744,ISNUMBER(A744),ISNUMBER(H744),N(H744)&gt;=N(A744))</f>
        <v/>
      </c>
      <c r="Q744" s="13">
        <f>AND(O744,J744="Sí")</f>
        <v/>
      </c>
      <c r="R744" s="13">
        <f>AND(S744,OR(E744="",AND(L744,F744="")))</f>
        <v/>
      </c>
      <c r="S744" s="13">
        <f>COUNTA(A744:K744)&gt;0</f>
        <v/>
      </c>
    </row>
    <row r="745">
      <c r="A745" s="11" t="n"/>
      <c r="B745" s="12" t="n"/>
      <c r="C745" s="12" t="n"/>
      <c r="D745" s="12" t="n"/>
      <c r="E745" s="12" t="n"/>
      <c r="F745" s="12" t="n"/>
      <c r="G745" s="12" t="n"/>
      <c r="H745" s="11" t="n"/>
      <c r="I745" s="12" t="n"/>
      <c r="J745" s="12" t="n"/>
      <c r="K745" s="12" t="n"/>
      <c r="L745" s="13">
        <f>OR(E745="Pedido",E745="Modificación",E745="Anulación")</f>
        <v/>
      </c>
      <c r="M745" s="13">
        <f>AND(L745,F745="Sin intervención")</f>
        <v/>
      </c>
      <c r="N745" s="13">
        <f>AND(L745,OR(F745="Revisado y grabado",F745="En espera",F745="No grabado"))</f>
        <v/>
      </c>
      <c r="O745" s="13">
        <f>AND(L745,OR(F745="Sin intervención",F745="Revisado y grabado"))</f>
        <v/>
      </c>
      <c r="P745" s="13">
        <f>AND(O745,ISNUMBER(A745),ISNUMBER(H745),N(H745)&gt;=N(A745))</f>
        <v/>
      </c>
      <c r="Q745" s="13">
        <f>AND(O745,J745="Sí")</f>
        <v/>
      </c>
      <c r="R745" s="13">
        <f>AND(S745,OR(E745="",AND(L745,F745="")))</f>
        <v/>
      </c>
      <c r="S745" s="13">
        <f>COUNTA(A745:K745)&gt;0</f>
        <v/>
      </c>
    </row>
    <row r="746">
      <c r="A746" s="11" t="n"/>
      <c r="B746" s="12" t="n"/>
      <c r="C746" s="12" t="n"/>
      <c r="D746" s="12" t="n"/>
      <c r="E746" s="12" t="n"/>
      <c r="F746" s="12" t="n"/>
      <c r="G746" s="12" t="n"/>
      <c r="H746" s="11" t="n"/>
      <c r="I746" s="12" t="n"/>
      <c r="J746" s="12" t="n"/>
      <c r="K746" s="12" t="n"/>
      <c r="L746" s="13">
        <f>OR(E746="Pedido",E746="Modificación",E746="Anulación")</f>
        <v/>
      </c>
      <c r="M746" s="13">
        <f>AND(L746,F746="Sin intervención")</f>
        <v/>
      </c>
      <c r="N746" s="13">
        <f>AND(L746,OR(F746="Revisado y grabado",F746="En espera",F746="No grabado"))</f>
        <v/>
      </c>
      <c r="O746" s="13">
        <f>AND(L746,OR(F746="Sin intervención",F746="Revisado y grabado"))</f>
        <v/>
      </c>
      <c r="P746" s="13">
        <f>AND(O746,ISNUMBER(A746),ISNUMBER(H746),N(H746)&gt;=N(A746))</f>
        <v/>
      </c>
      <c r="Q746" s="13">
        <f>AND(O746,J746="Sí")</f>
        <v/>
      </c>
      <c r="R746" s="13">
        <f>AND(S746,OR(E746="",AND(L746,F746="")))</f>
        <v/>
      </c>
      <c r="S746" s="13">
        <f>COUNTA(A746:K746)&gt;0</f>
        <v/>
      </c>
    </row>
    <row r="747">
      <c r="A747" s="11" t="n"/>
      <c r="B747" s="12" t="n"/>
      <c r="C747" s="12" t="n"/>
      <c r="D747" s="12" t="n"/>
      <c r="E747" s="12" t="n"/>
      <c r="F747" s="12" t="n"/>
      <c r="G747" s="12" t="n"/>
      <c r="H747" s="11" t="n"/>
      <c r="I747" s="12" t="n"/>
      <c r="J747" s="12" t="n"/>
      <c r="K747" s="12" t="n"/>
      <c r="L747" s="13">
        <f>OR(E747="Pedido",E747="Modificación",E747="Anulación")</f>
        <v/>
      </c>
      <c r="M747" s="13">
        <f>AND(L747,F747="Sin intervención")</f>
        <v/>
      </c>
      <c r="N747" s="13">
        <f>AND(L747,OR(F747="Revisado y grabado",F747="En espera",F747="No grabado"))</f>
        <v/>
      </c>
      <c r="O747" s="13">
        <f>AND(L747,OR(F747="Sin intervención",F747="Revisado y grabado"))</f>
        <v/>
      </c>
      <c r="P747" s="13">
        <f>AND(O747,ISNUMBER(A747),ISNUMBER(H747),N(H747)&gt;=N(A747))</f>
        <v/>
      </c>
      <c r="Q747" s="13">
        <f>AND(O747,J747="Sí")</f>
        <v/>
      </c>
      <c r="R747" s="13">
        <f>AND(S747,OR(E747="",AND(L747,F747="")))</f>
        <v/>
      </c>
      <c r="S747" s="13">
        <f>COUNTA(A747:K747)&gt;0</f>
        <v/>
      </c>
    </row>
    <row r="748">
      <c r="A748" s="11" t="n"/>
      <c r="B748" s="12" t="n"/>
      <c r="C748" s="12" t="n"/>
      <c r="D748" s="12" t="n"/>
      <c r="E748" s="12" t="n"/>
      <c r="F748" s="12" t="n"/>
      <c r="G748" s="12" t="n"/>
      <c r="H748" s="11" t="n"/>
      <c r="I748" s="12" t="n"/>
      <c r="J748" s="12" t="n"/>
      <c r="K748" s="12" t="n"/>
      <c r="L748" s="13">
        <f>OR(E748="Pedido",E748="Modificación",E748="Anulación")</f>
        <v/>
      </c>
      <c r="M748" s="13">
        <f>AND(L748,F748="Sin intervención")</f>
        <v/>
      </c>
      <c r="N748" s="13">
        <f>AND(L748,OR(F748="Revisado y grabado",F748="En espera",F748="No grabado"))</f>
        <v/>
      </c>
      <c r="O748" s="13">
        <f>AND(L748,OR(F748="Sin intervención",F748="Revisado y grabado"))</f>
        <v/>
      </c>
      <c r="P748" s="13">
        <f>AND(O748,ISNUMBER(A748),ISNUMBER(H748),N(H748)&gt;=N(A748))</f>
        <v/>
      </c>
      <c r="Q748" s="13">
        <f>AND(O748,J748="Sí")</f>
        <v/>
      </c>
      <c r="R748" s="13">
        <f>AND(S748,OR(E748="",AND(L748,F748="")))</f>
        <v/>
      </c>
      <c r="S748" s="13">
        <f>COUNTA(A748:K748)&gt;0</f>
        <v/>
      </c>
    </row>
    <row r="749">
      <c r="A749" s="11" t="n"/>
      <c r="B749" s="12" t="n"/>
      <c r="C749" s="12" t="n"/>
      <c r="D749" s="12" t="n"/>
      <c r="E749" s="12" t="n"/>
      <c r="F749" s="12" t="n"/>
      <c r="G749" s="12" t="n"/>
      <c r="H749" s="11" t="n"/>
      <c r="I749" s="12" t="n"/>
      <c r="J749" s="12" t="n"/>
      <c r="K749" s="12" t="n"/>
      <c r="L749" s="13">
        <f>OR(E749="Pedido",E749="Modificación",E749="Anulación")</f>
        <v/>
      </c>
      <c r="M749" s="13">
        <f>AND(L749,F749="Sin intervención")</f>
        <v/>
      </c>
      <c r="N749" s="13">
        <f>AND(L749,OR(F749="Revisado y grabado",F749="En espera",F749="No grabado"))</f>
        <v/>
      </c>
      <c r="O749" s="13">
        <f>AND(L749,OR(F749="Sin intervención",F749="Revisado y grabado"))</f>
        <v/>
      </c>
      <c r="P749" s="13">
        <f>AND(O749,ISNUMBER(A749),ISNUMBER(H749),N(H749)&gt;=N(A749))</f>
        <v/>
      </c>
      <c r="Q749" s="13">
        <f>AND(O749,J749="Sí")</f>
        <v/>
      </c>
      <c r="R749" s="13">
        <f>AND(S749,OR(E749="",AND(L749,F749="")))</f>
        <v/>
      </c>
      <c r="S749" s="13">
        <f>COUNTA(A749:K749)&gt;0</f>
        <v/>
      </c>
    </row>
    <row r="750">
      <c r="A750" s="11" t="n"/>
      <c r="B750" s="12" t="n"/>
      <c r="C750" s="12" t="n"/>
      <c r="D750" s="12" t="n"/>
      <c r="E750" s="12" t="n"/>
      <c r="F750" s="12" t="n"/>
      <c r="G750" s="12" t="n"/>
      <c r="H750" s="11" t="n"/>
      <c r="I750" s="12" t="n"/>
      <c r="J750" s="12" t="n"/>
      <c r="K750" s="12" t="n"/>
      <c r="L750" s="13">
        <f>OR(E750="Pedido",E750="Modificación",E750="Anulación")</f>
        <v/>
      </c>
      <c r="M750" s="13">
        <f>AND(L750,F750="Sin intervención")</f>
        <v/>
      </c>
      <c r="N750" s="13">
        <f>AND(L750,OR(F750="Revisado y grabado",F750="En espera",F750="No grabado"))</f>
        <v/>
      </c>
      <c r="O750" s="13">
        <f>AND(L750,OR(F750="Sin intervención",F750="Revisado y grabado"))</f>
        <v/>
      </c>
      <c r="P750" s="13">
        <f>AND(O750,ISNUMBER(A750),ISNUMBER(H750),N(H750)&gt;=N(A750))</f>
        <v/>
      </c>
      <c r="Q750" s="13">
        <f>AND(O750,J750="Sí")</f>
        <v/>
      </c>
      <c r="R750" s="13">
        <f>AND(S750,OR(E750="",AND(L750,F750="")))</f>
        <v/>
      </c>
      <c r="S750" s="13">
        <f>COUNTA(A750:K750)&gt;0</f>
        <v/>
      </c>
    </row>
    <row r="751">
      <c r="A751" s="11" t="n"/>
      <c r="B751" s="12" t="n"/>
      <c r="C751" s="12" t="n"/>
      <c r="D751" s="12" t="n"/>
      <c r="E751" s="12" t="n"/>
      <c r="F751" s="12" t="n"/>
      <c r="G751" s="12" t="n"/>
      <c r="H751" s="11" t="n"/>
      <c r="I751" s="12" t="n"/>
      <c r="J751" s="12" t="n"/>
      <c r="K751" s="12" t="n"/>
      <c r="L751" s="13">
        <f>OR(E751="Pedido",E751="Modificación",E751="Anulación")</f>
        <v/>
      </c>
      <c r="M751" s="13">
        <f>AND(L751,F751="Sin intervención")</f>
        <v/>
      </c>
      <c r="N751" s="13">
        <f>AND(L751,OR(F751="Revisado y grabado",F751="En espera",F751="No grabado"))</f>
        <v/>
      </c>
      <c r="O751" s="13">
        <f>AND(L751,OR(F751="Sin intervención",F751="Revisado y grabado"))</f>
        <v/>
      </c>
      <c r="P751" s="13">
        <f>AND(O751,ISNUMBER(A751),ISNUMBER(H751),N(H751)&gt;=N(A751))</f>
        <v/>
      </c>
      <c r="Q751" s="13">
        <f>AND(O751,J751="Sí")</f>
        <v/>
      </c>
      <c r="R751" s="13">
        <f>AND(S751,OR(E751="",AND(L751,F751="")))</f>
        <v/>
      </c>
      <c r="S751" s="13">
        <f>COUNTA(A751:K751)&gt;0</f>
        <v/>
      </c>
    </row>
    <row r="752">
      <c r="A752" s="11" t="n"/>
      <c r="B752" s="12" t="n"/>
      <c r="C752" s="12" t="n"/>
      <c r="D752" s="12" t="n"/>
      <c r="E752" s="12" t="n"/>
      <c r="F752" s="12" t="n"/>
      <c r="G752" s="12" t="n"/>
      <c r="H752" s="11" t="n"/>
      <c r="I752" s="12" t="n"/>
      <c r="J752" s="12" t="n"/>
      <c r="K752" s="12" t="n"/>
      <c r="L752" s="13">
        <f>OR(E752="Pedido",E752="Modificación",E752="Anulación")</f>
        <v/>
      </c>
      <c r="M752" s="13">
        <f>AND(L752,F752="Sin intervención")</f>
        <v/>
      </c>
      <c r="N752" s="13">
        <f>AND(L752,OR(F752="Revisado y grabado",F752="En espera",F752="No grabado"))</f>
        <v/>
      </c>
      <c r="O752" s="13">
        <f>AND(L752,OR(F752="Sin intervención",F752="Revisado y grabado"))</f>
        <v/>
      </c>
      <c r="P752" s="13">
        <f>AND(O752,ISNUMBER(A752),ISNUMBER(H752),N(H752)&gt;=N(A752))</f>
        <v/>
      </c>
      <c r="Q752" s="13">
        <f>AND(O752,J752="Sí")</f>
        <v/>
      </c>
      <c r="R752" s="13">
        <f>AND(S752,OR(E752="",AND(L752,F752="")))</f>
        <v/>
      </c>
      <c r="S752" s="13">
        <f>COUNTA(A752:K752)&gt;0</f>
        <v/>
      </c>
    </row>
    <row r="753">
      <c r="A753" s="11" t="n"/>
      <c r="B753" s="12" t="n"/>
      <c r="C753" s="12" t="n"/>
      <c r="D753" s="12" t="n"/>
      <c r="E753" s="12" t="n"/>
      <c r="F753" s="12" t="n"/>
      <c r="G753" s="12" t="n"/>
      <c r="H753" s="11" t="n"/>
      <c r="I753" s="12" t="n"/>
      <c r="J753" s="12" t="n"/>
      <c r="K753" s="12" t="n"/>
      <c r="L753" s="13">
        <f>OR(E753="Pedido",E753="Modificación",E753="Anulación")</f>
        <v/>
      </c>
      <c r="M753" s="13">
        <f>AND(L753,F753="Sin intervención")</f>
        <v/>
      </c>
      <c r="N753" s="13">
        <f>AND(L753,OR(F753="Revisado y grabado",F753="En espera",F753="No grabado"))</f>
        <v/>
      </c>
      <c r="O753" s="13">
        <f>AND(L753,OR(F753="Sin intervención",F753="Revisado y grabado"))</f>
        <v/>
      </c>
      <c r="P753" s="13">
        <f>AND(O753,ISNUMBER(A753),ISNUMBER(H753),N(H753)&gt;=N(A753))</f>
        <v/>
      </c>
      <c r="Q753" s="13">
        <f>AND(O753,J753="Sí")</f>
        <v/>
      </c>
      <c r="R753" s="13">
        <f>AND(S753,OR(E753="",AND(L753,F753="")))</f>
        <v/>
      </c>
      <c r="S753" s="13">
        <f>COUNTA(A753:K753)&gt;0</f>
        <v/>
      </c>
    </row>
    <row r="754">
      <c r="A754" s="11" t="n"/>
      <c r="B754" s="12" t="n"/>
      <c r="C754" s="12" t="n"/>
      <c r="D754" s="12" t="n"/>
      <c r="E754" s="12" t="n"/>
      <c r="F754" s="12" t="n"/>
      <c r="G754" s="12" t="n"/>
      <c r="H754" s="11" t="n"/>
      <c r="I754" s="12" t="n"/>
      <c r="J754" s="12" t="n"/>
      <c r="K754" s="12" t="n"/>
      <c r="L754" s="13">
        <f>OR(E754="Pedido",E754="Modificación",E754="Anulación")</f>
        <v/>
      </c>
      <c r="M754" s="13">
        <f>AND(L754,F754="Sin intervención")</f>
        <v/>
      </c>
      <c r="N754" s="13">
        <f>AND(L754,OR(F754="Revisado y grabado",F754="En espera",F754="No grabado"))</f>
        <v/>
      </c>
      <c r="O754" s="13">
        <f>AND(L754,OR(F754="Sin intervención",F754="Revisado y grabado"))</f>
        <v/>
      </c>
      <c r="P754" s="13">
        <f>AND(O754,ISNUMBER(A754),ISNUMBER(H754),N(H754)&gt;=N(A754))</f>
        <v/>
      </c>
      <c r="Q754" s="13">
        <f>AND(O754,J754="Sí")</f>
        <v/>
      </c>
      <c r="R754" s="13">
        <f>AND(S754,OR(E754="",AND(L754,F754="")))</f>
        <v/>
      </c>
      <c r="S754" s="13">
        <f>COUNTA(A754:K754)&gt;0</f>
        <v/>
      </c>
    </row>
    <row r="755">
      <c r="A755" s="11" t="n"/>
      <c r="B755" s="12" t="n"/>
      <c r="C755" s="12" t="n"/>
      <c r="D755" s="12" t="n"/>
      <c r="E755" s="12" t="n"/>
      <c r="F755" s="12" t="n"/>
      <c r="G755" s="12" t="n"/>
      <c r="H755" s="11" t="n"/>
      <c r="I755" s="12" t="n"/>
      <c r="J755" s="12" t="n"/>
      <c r="K755" s="12" t="n"/>
      <c r="L755" s="13">
        <f>OR(E755="Pedido",E755="Modificación",E755="Anulación")</f>
        <v/>
      </c>
      <c r="M755" s="13">
        <f>AND(L755,F755="Sin intervención")</f>
        <v/>
      </c>
      <c r="N755" s="13">
        <f>AND(L755,OR(F755="Revisado y grabado",F755="En espera",F755="No grabado"))</f>
        <v/>
      </c>
      <c r="O755" s="13">
        <f>AND(L755,OR(F755="Sin intervención",F755="Revisado y grabado"))</f>
        <v/>
      </c>
      <c r="P755" s="13">
        <f>AND(O755,ISNUMBER(A755),ISNUMBER(H755),N(H755)&gt;=N(A755))</f>
        <v/>
      </c>
      <c r="Q755" s="13">
        <f>AND(O755,J755="Sí")</f>
        <v/>
      </c>
      <c r="R755" s="13">
        <f>AND(S755,OR(E755="",AND(L755,F755="")))</f>
        <v/>
      </c>
      <c r="S755" s="13">
        <f>COUNTA(A755:K755)&gt;0</f>
        <v/>
      </c>
    </row>
    <row r="756">
      <c r="A756" s="11" t="n"/>
      <c r="B756" s="12" t="n"/>
      <c r="C756" s="12" t="n"/>
      <c r="D756" s="12" t="n"/>
      <c r="E756" s="12" t="n"/>
      <c r="F756" s="12" t="n"/>
      <c r="G756" s="12" t="n"/>
      <c r="H756" s="11" t="n"/>
      <c r="I756" s="12" t="n"/>
      <c r="J756" s="12" t="n"/>
      <c r="K756" s="12" t="n"/>
      <c r="L756" s="13">
        <f>OR(E756="Pedido",E756="Modificación",E756="Anulación")</f>
        <v/>
      </c>
      <c r="M756" s="13">
        <f>AND(L756,F756="Sin intervención")</f>
        <v/>
      </c>
      <c r="N756" s="13">
        <f>AND(L756,OR(F756="Revisado y grabado",F756="En espera",F756="No grabado"))</f>
        <v/>
      </c>
      <c r="O756" s="13">
        <f>AND(L756,OR(F756="Sin intervención",F756="Revisado y grabado"))</f>
        <v/>
      </c>
      <c r="P756" s="13">
        <f>AND(O756,ISNUMBER(A756),ISNUMBER(H756),N(H756)&gt;=N(A756))</f>
        <v/>
      </c>
      <c r="Q756" s="13">
        <f>AND(O756,J756="Sí")</f>
        <v/>
      </c>
      <c r="R756" s="13">
        <f>AND(S756,OR(E756="",AND(L756,F756="")))</f>
        <v/>
      </c>
      <c r="S756" s="13">
        <f>COUNTA(A756:K756)&gt;0</f>
        <v/>
      </c>
    </row>
    <row r="757">
      <c r="A757" s="11" t="n"/>
      <c r="B757" s="12" t="n"/>
      <c r="C757" s="12" t="n"/>
      <c r="D757" s="12" t="n"/>
      <c r="E757" s="12" t="n"/>
      <c r="F757" s="12" t="n"/>
      <c r="G757" s="12" t="n"/>
      <c r="H757" s="11" t="n"/>
      <c r="I757" s="12" t="n"/>
      <c r="J757" s="12" t="n"/>
      <c r="K757" s="12" t="n"/>
      <c r="L757" s="13">
        <f>OR(E757="Pedido",E757="Modificación",E757="Anulación")</f>
        <v/>
      </c>
      <c r="M757" s="13">
        <f>AND(L757,F757="Sin intervención")</f>
        <v/>
      </c>
      <c r="N757" s="13">
        <f>AND(L757,OR(F757="Revisado y grabado",F757="En espera",F757="No grabado"))</f>
        <v/>
      </c>
      <c r="O757" s="13">
        <f>AND(L757,OR(F757="Sin intervención",F757="Revisado y grabado"))</f>
        <v/>
      </c>
      <c r="P757" s="13">
        <f>AND(O757,ISNUMBER(A757),ISNUMBER(H757),N(H757)&gt;=N(A757))</f>
        <v/>
      </c>
      <c r="Q757" s="13">
        <f>AND(O757,J757="Sí")</f>
        <v/>
      </c>
      <c r="R757" s="13">
        <f>AND(S757,OR(E757="",AND(L757,F757="")))</f>
        <v/>
      </c>
      <c r="S757" s="13">
        <f>COUNTA(A757:K757)&gt;0</f>
        <v/>
      </c>
    </row>
    <row r="758">
      <c r="A758" s="11" t="n"/>
      <c r="B758" s="12" t="n"/>
      <c r="C758" s="12" t="n"/>
      <c r="D758" s="12" t="n"/>
      <c r="E758" s="12" t="n"/>
      <c r="F758" s="12" t="n"/>
      <c r="G758" s="12" t="n"/>
      <c r="H758" s="11" t="n"/>
      <c r="I758" s="12" t="n"/>
      <c r="J758" s="12" t="n"/>
      <c r="K758" s="12" t="n"/>
      <c r="L758" s="13">
        <f>OR(E758="Pedido",E758="Modificación",E758="Anulación")</f>
        <v/>
      </c>
      <c r="M758" s="13">
        <f>AND(L758,F758="Sin intervención")</f>
        <v/>
      </c>
      <c r="N758" s="13">
        <f>AND(L758,OR(F758="Revisado y grabado",F758="En espera",F758="No grabado"))</f>
        <v/>
      </c>
      <c r="O758" s="13">
        <f>AND(L758,OR(F758="Sin intervención",F758="Revisado y grabado"))</f>
        <v/>
      </c>
      <c r="P758" s="13">
        <f>AND(O758,ISNUMBER(A758),ISNUMBER(H758),N(H758)&gt;=N(A758))</f>
        <v/>
      </c>
      <c r="Q758" s="13">
        <f>AND(O758,J758="Sí")</f>
        <v/>
      </c>
      <c r="R758" s="13">
        <f>AND(S758,OR(E758="",AND(L758,F758="")))</f>
        <v/>
      </c>
      <c r="S758" s="13">
        <f>COUNTA(A758:K758)&gt;0</f>
        <v/>
      </c>
    </row>
    <row r="759">
      <c r="A759" s="11" t="n"/>
      <c r="B759" s="12" t="n"/>
      <c r="C759" s="12" t="n"/>
      <c r="D759" s="12" t="n"/>
      <c r="E759" s="12" t="n"/>
      <c r="F759" s="12" t="n"/>
      <c r="G759" s="12" t="n"/>
      <c r="H759" s="11" t="n"/>
      <c r="I759" s="12" t="n"/>
      <c r="J759" s="12" t="n"/>
      <c r="K759" s="12" t="n"/>
      <c r="L759" s="13">
        <f>OR(E759="Pedido",E759="Modificación",E759="Anulación")</f>
        <v/>
      </c>
      <c r="M759" s="13">
        <f>AND(L759,F759="Sin intervención")</f>
        <v/>
      </c>
      <c r="N759" s="13">
        <f>AND(L759,OR(F759="Revisado y grabado",F759="En espera",F759="No grabado"))</f>
        <v/>
      </c>
      <c r="O759" s="13">
        <f>AND(L759,OR(F759="Sin intervención",F759="Revisado y grabado"))</f>
        <v/>
      </c>
      <c r="P759" s="13">
        <f>AND(O759,ISNUMBER(A759),ISNUMBER(H759),N(H759)&gt;=N(A759))</f>
        <v/>
      </c>
      <c r="Q759" s="13">
        <f>AND(O759,J759="Sí")</f>
        <v/>
      </c>
      <c r="R759" s="13">
        <f>AND(S759,OR(E759="",AND(L759,F759="")))</f>
        <v/>
      </c>
      <c r="S759" s="13">
        <f>COUNTA(A759:K759)&gt;0</f>
        <v/>
      </c>
    </row>
    <row r="760">
      <c r="A760" s="11" t="n"/>
      <c r="B760" s="12" t="n"/>
      <c r="C760" s="12" t="n"/>
      <c r="D760" s="12" t="n"/>
      <c r="E760" s="12" t="n"/>
      <c r="F760" s="12" t="n"/>
      <c r="G760" s="12" t="n"/>
      <c r="H760" s="11" t="n"/>
      <c r="I760" s="12" t="n"/>
      <c r="J760" s="12" t="n"/>
      <c r="K760" s="12" t="n"/>
      <c r="L760" s="13">
        <f>OR(E760="Pedido",E760="Modificación",E760="Anulación")</f>
        <v/>
      </c>
      <c r="M760" s="13">
        <f>AND(L760,F760="Sin intervención")</f>
        <v/>
      </c>
      <c r="N760" s="13">
        <f>AND(L760,OR(F760="Revisado y grabado",F760="En espera",F760="No grabado"))</f>
        <v/>
      </c>
      <c r="O760" s="13">
        <f>AND(L760,OR(F760="Sin intervención",F760="Revisado y grabado"))</f>
        <v/>
      </c>
      <c r="P760" s="13">
        <f>AND(O760,ISNUMBER(A760),ISNUMBER(H760),N(H760)&gt;=N(A760))</f>
        <v/>
      </c>
      <c r="Q760" s="13">
        <f>AND(O760,J760="Sí")</f>
        <v/>
      </c>
      <c r="R760" s="13">
        <f>AND(S760,OR(E760="",AND(L760,F760="")))</f>
        <v/>
      </c>
      <c r="S760" s="13">
        <f>COUNTA(A760:K760)&gt;0</f>
        <v/>
      </c>
    </row>
    <row r="761">
      <c r="A761" s="11" t="n"/>
      <c r="B761" s="12" t="n"/>
      <c r="C761" s="12" t="n"/>
      <c r="D761" s="12" t="n"/>
      <c r="E761" s="12" t="n"/>
      <c r="F761" s="12" t="n"/>
      <c r="G761" s="12" t="n"/>
      <c r="H761" s="11" t="n"/>
      <c r="I761" s="12" t="n"/>
      <c r="J761" s="12" t="n"/>
      <c r="K761" s="12" t="n"/>
      <c r="L761" s="13">
        <f>OR(E761="Pedido",E761="Modificación",E761="Anulación")</f>
        <v/>
      </c>
      <c r="M761" s="13">
        <f>AND(L761,F761="Sin intervención")</f>
        <v/>
      </c>
      <c r="N761" s="13">
        <f>AND(L761,OR(F761="Revisado y grabado",F761="En espera",F761="No grabado"))</f>
        <v/>
      </c>
      <c r="O761" s="13">
        <f>AND(L761,OR(F761="Sin intervención",F761="Revisado y grabado"))</f>
        <v/>
      </c>
      <c r="P761" s="13">
        <f>AND(O761,ISNUMBER(A761),ISNUMBER(H761),N(H761)&gt;=N(A761))</f>
        <v/>
      </c>
      <c r="Q761" s="13">
        <f>AND(O761,J761="Sí")</f>
        <v/>
      </c>
      <c r="R761" s="13">
        <f>AND(S761,OR(E761="",AND(L761,F761="")))</f>
        <v/>
      </c>
      <c r="S761" s="13">
        <f>COUNTA(A761:K761)&gt;0</f>
        <v/>
      </c>
    </row>
    <row r="762">
      <c r="A762" s="11" t="n"/>
      <c r="B762" s="12" t="n"/>
      <c r="C762" s="12" t="n"/>
      <c r="D762" s="12" t="n"/>
      <c r="E762" s="12" t="n"/>
      <c r="F762" s="12" t="n"/>
      <c r="G762" s="12" t="n"/>
      <c r="H762" s="11" t="n"/>
      <c r="I762" s="12" t="n"/>
      <c r="J762" s="12" t="n"/>
      <c r="K762" s="12" t="n"/>
      <c r="L762" s="13">
        <f>OR(E762="Pedido",E762="Modificación",E762="Anulación")</f>
        <v/>
      </c>
      <c r="M762" s="13">
        <f>AND(L762,F762="Sin intervención")</f>
        <v/>
      </c>
      <c r="N762" s="13">
        <f>AND(L762,OR(F762="Revisado y grabado",F762="En espera",F762="No grabado"))</f>
        <v/>
      </c>
      <c r="O762" s="13">
        <f>AND(L762,OR(F762="Sin intervención",F762="Revisado y grabado"))</f>
        <v/>
      </c>
      <c r="P762" s="13">
        <f>AND(O762,ISNUMBER(A762),ISNUMBER(H762),N(H762)&gt;=N(A762))</f>
        <v/>
      </c>
      <c r="Q762" s="13">
        <f>AND(O762,J762="Sí")</f>
        <v/>
      </c>
      <c r="R762" s="13">
        <f>AND(S762,OR(E762="",AND(L762,F762="")))</f>
        <v/>
      </c>
      <c r="S762" s="13">
        <f>COUNTA(A762:K762)&gt;0</f>
        <v/>
      </c>
    </row>
    <row r="763">
      <c r="A763" s="11" t="n"/>
      <c r="B763" s="12" t="n"/>
      <c r="C763" s="12" t="n"/>
      <c r="D763" s="12" t="n"/>
      <c r="E763" s="12" t="n"/>
      <c r="F763" s="12" t="n"/>
      <c r="G763" s="12" t="n"/>
      <c r="H763" s="11" t="n"/>
      <c r="I763" s="12" t="n"/>
      <c r="J763" s="12" t="n"/>
      <c r="K763" s="12" t="n"/>
      <c r="L763" s="13">
        <f>OR(E763="Pedido",E763="Modificación",E763="Anulación")</f>
        <v/>
      </c>
      <c r="M763" s="13">
        <f>AND(L763,F763="Sin intervención")</f>
        <v/>
      </c>
      <c r="N763" s="13">
        <f>AND(L763,OR(F763="Revisado y grabado",F763="En espera",F763="No grabado"))</f>
        <v/>
      </c>
      <c r="O763" s="13">
        <f>AND(L763,OR(F763="Sin intervención",F763="Revisado y grabado"))</f>
        <v/>
      </c>
      <c r="P763" s="13">
        <f>AND(O763,ISNUMBER(A763),ISNUMBER(H763),N(H763)&gt;=N(A763))</f>
        <v/>
      </c>
      <c r="Q763" s="13">
        <f>AND(O763,J763="Sí")</f>
        <v/>
      </c>
      <c r="R763" s="13">
        <f>AND(S763,OR(E763="",AND(L763,F763="")))</f>
        <v/>
      </c>
      <c r="S763" s="13">
        <f>COUNTA(A763:K763)&gt;0</f>
        <v/>
      </c>
    </row>
    <row r="764">
      <c r="A764" s="11" t="n"/>
      <c r="B764" s="12" t="n"/>
      <c r="C764" s="12" t="n"/>
      <c r="D764" s="12" t="n"/>
      <c r="E764" s="12" t="n"/>
      <c r="F764" s="12" t="n"/>
      <c r="G764" s="12" t="n"/>
      <c r="H764" s="11" t="n"/>
      <c r="I764" s="12" t="n"/>
      <c r="J764" s="12" t="n"/>
      <c r="K764" s="12" t="n"/>
      <c r="L764" s="13">
        <f>OR(E764="Pedido",E764="Modificación",E764="Anulación")</f>
        <v/>
      </c>
      <c r="M764" s="13">
        <f>AND(L764,F764="Sin intervención")</f>
        <v/>
      </c>
      <c r="N764" s="13">
        <f>AND(L764,OR(F764="Revisado y grabado",F764="En espera",F764="No grabado"))</f>
        <v/>
      </c>
      <c r="O764" s="13">
        <f>AND(L764,OR(F764="Sin intervención",F764="Revisado y grabado"))</f>
        <v/>
      </c>
      <c r="P764" s="13">
        <f>AND(O764,ISNUMBER(A764),ISNUMBER(H764),N(H764)&gt;=N(A764))</f>
        <v/>
      </c>
      <c r="Q764" s="13">
        <f>AND(O764,J764="Sí")</f>
        <v/>
      </c>
      <c r="R764" s="13">
        <f>AND(S764,OR(E764="",AND(L764,F764="")))</f>
        <v/>
      </c>
      <c r="S764" s="13">
        <f>COUNTA(A764:K764)&gt;0</f>
        <v/>
      </c>
    </row>
    <row r="765">
      <c r="A765" s="11" t="n"/>
      <c r="B765" s="12" t="n"/>
      <c r="C765" s="12" t="n"/>
      <c r="D765" s="12" t="n"/>
      <c r="E765" s="12" t="n"/>
      <c r="F765" s="12" t="n"/>
      <c r="G765" s="12" t="n"/>
      <c r="H765" s="11" t="n"/>
      <c r="I765" s="12" t="n"/>
      <c r="J765" s="12" t="n"/>
      <c r="K765" s="12" t="n"/>
      <c r="L765" s="13">
        <f>OR(E765="Pedido",E765="Modificación",E765="Anulación")</f>
        <v/>
      </c>
      <c r="M765" s="13">
        <f>AND(L765,F765="Sin intervención")</f>
        <v/>
      </c>
      <c r="N765" s="13">
        <f>AND(L765,OR(F765="Revisado y grabado",F765="En espera",F765="No grabado"))</f>
        <v/>
      </c>
      <c r="O765" s="13">
        <f>AND(L765,OR(F765="Sin intervención",F765="Revisado y grabado"))</f>
        <v/>
      </c>
      <c r="P765" s="13">
        <f>AND(O765,ISNUMBER(A765),ISNUMBER(H765),N(H765)&gt;=N(A765))</f>
        <v/>
      </c>
      <c r="Q765" s="13">
        <f>AND(O765,J765="Sí")</f>
        <v/>
      </c>
      <c r="R765" s="13">
        <f>AND(S765,OR(E765="",AND(L765,F765="")))</f>
        <v/>
      </c>
      <c r="S765" s="13">
        <f>COUNTA(A765:K765)&gt;0</f>
        <v/>
      </c>
    </row>
    <row r="766">
      <c r="A766" s="11" t="n"/>
      <c r="B766" s="12" t="n"/>
      <c r="C766" s="12" t="n"/>
      <c r="D766" s="12" t="n"/>
      <c r="E766" s="12" t="n"/>
      <c r="F766" s="12" t="n"/>
      <c r="G766" s="12" t="n"/>
      <c r="H766" s="11" t="n"/>
      <c r="I766" s="12" t="n"/>
      <c r="J766" s="12" t="n"/>
      <c r="K766" s="12" t="n"/>
      <c r="L766" s="13">
        <f>OR(E766="Pedido",E766="Modificación",E766="Anulación")</f>
        <v/>
      </c>
      <c r="M766" s="13">
        <f>AND(L766,F766="Sin intervención")</f>
        <v/>
      </c>
      <c r="N766" s="13">
        <f>AND(L766,OR(F766="Revisado y grabado",F766="En espera",F766="No grabado"))</f>
        <v/>
      </c>
      <c r="O766" s="13">
        <f>AND(L766,OR(F766="Sin intervención",F766="Revisado y grabado"))</f>
        <v/>
      </c>
      <c r="P766" s="13">
        <f>AND(O766,ISNUMBER(A766),ISNUMBER(H766),N(H766)&gt;=N(A766))</f>
        <v/>
      </c>
      <c r="Q766" s="13">
        <f>AND(O766,J766="Sí")</f>
        <v/>
      </c>
      <c r="R766" s="13">
        <f>AND(S766,OR(E766="",AND(L766,F766="")))</f>
        <v/>
      </c>
      <c r="S766" s="13">
        <f>COUNTA(A766:K766)&gt;0</f>
        <v/>
      </c>
    </row>
    <row r="767">
      <c r="A767" s="11" t="n"/>
      <c r="B767" s="12" t="n"/>
      <c r="C767" s="12" t="n"/>
      <c r="D767" s="12" t="n"/>
      <c r="E767" s="12" t="n"/>
      <c r="F767" s="12" t="n"/>
      <c r="G767" s="12" t="n"/>
      <c r="H767" s="11" t="n"/>
      <c r="I767" s="12" t="n"/>
      <c r="J767" s="12" t="n"/>
      <c r="K767" s="12" t="n"/>
      <c r="L767" s="13">
        <f>OR(E767="Pedido",E767="Modificación",E767="Anulación")</f>
        <v/>
      </c>
      <c r="M767" s="13">
        <f>AND(L767,F767="Sin intervención")</f>
        <v/>
      </c>
      <c r="N767" s="13">
        <f>AND(L767,OR(F767="Revisado y grabado",F767="En espera",F767="No grabado"))</f>
        <v/>
      </c>
      <c r="O767" s="13">
        <f>AND(L767,OR(F767="Sin intervención",F767="Revisado y grabado"))</f>
        <v/>
      </c>
      <c r="P767" s="13">
        <f>AND(O767,ISNUMBER(A767),ISNUMBER(H767),N(H767)&gt;=N(A767))</f>
        <v/>
      </c>
      <c r="Q767" s="13">
        <f>AND(O767,J767="Sí")</f>
        <v/>
      </c>
      <c r="R767" s="13">
        <f>AND(S767,OR(E767="",AND(L767,F767="")))</f>
        <v/>
      </c>
      <c r="S767" s="13">
        <f>COUNTA(A767:K767)&gt;0</f>
        <v/>
      </c>
    </row>
    <row r="768">
      <c r="A768" s="11" t="n"/>
      <c r="B768" s="12" t="n"/>
      <c r="C768" s="12" t="n"/>
      <c r="D768" s="12" t="n"/>
      <c r="E768" s="12" t="n"/>
      <c r="F768" s="12" t="n"/>
      <c r="G768" s="12" t="n"/>
      <c r="H768" s="11" t="n"/>
      <c r="I768" s="12" t="n"/>
      <c r="J768" s="12" t="n"/>
      <c r="K768" s="12" t="n"/>
      <c r="L768" s="13">
        <f>OR(E768="Pedido",E768="Modificación",E768="Anulación")</f>
        <v/>
      </c>
      <c r="M768" s="13">
        <f>AND(L768,F768="Sin intervención")</f>
        <v/>
      </c>
      <c r="N768" s="13">
        <f>AND(L768,OR(F768="Revisado y grabado",F768="En espera",F768="No grabado"))</f>
        <v/>
      </c>
      <c r="O768" s="13">
        <f>AND(L768,OR(F768="Sin intervención",F768="Revisado y grabado"))</f>
        <v/>
      </c>
      <c r="P768" s="13">
        <f>AND(O768,ISNUMBER(A768),ISNUMBER(H768),N(H768)&gt;=N(A768))</f>
        <v/>
      </c>
      <c r="Q768" s="13">
        <f>AND(O768,J768="Sí")</f>
        <v/>
      </c>
      <c r="R768" s="13">
        <f>AND(S768,OR(E768="",AND(L768,F768="")))</f>
        <v/>
      </c>
      <c r="S768" s="13">
        <f>COUNTA(A768:K768)&gt;0</f>
        <v/>
      </c>
    </row>
    <row r="769">
      <c r="A769" s="11" t="n"/>
      <c r="B769" s="12" t="n"/>
      <c r="C769" s="12" t="n"/>
      <c r="D769" s="12" t="n"/>
      <c r="E769" s="12" t="n"/>
      <c r="F769" s="12" t="n"/>
      <c r="G769" s="12" t="n"/>
      <c r="H769" s="11" t="n"/>
      <c r="I769" s="12" t="n"/>
      <c r="J769" s="12" t="n"/>
      <c r="K769" s="12" t="n"/>
      <c r="L769" s="13">
        <f>OR(E769="Pedido",E769="Modificación",E769="Anulación")</f>
        <v/>
      </c>
      <c r="M769" s="13">
        <f>AND(L769,F769="Sin intervención")</f>
        <v/>
      </c>
      <c r="N769" s="13">
        <f>AND(L769,OR(F769="Revisado y grabado",F769="En espera",F769="No grabado"))</f>
        <v/>
      </c>
      <c r="O769" s="13">
        <f>AND(L769,OR(F769="Sin intervención",F769="Revisado y grabado"))</f>
        <v/>
      </c>
      <c r="P769" s="13">
        <f>AND(O769,ISNUMBER(A769),ISNUMBER(H769),N(H769)&gt;=N(A769))</f>
        <v/>
      </c>
      <c r="Q769" s="13">
        <f>AND(O769,J769="Sí")</f>
        <v/>
      </c>
      <c r="R769" s="13">
        <f>AND(S769,OR(E769="",AND(L769,F769="")))</f>
        <v/>
      </c>
      <c r="S769" s="13">
        <f>COUNTA(A769:K769)&gt;0</f>
        <v/>
      </c>
    </row>
    <row r="770">
      <c r="A770" s="11" t="n"/>
      <c r="B770" s="12" t="n"/>
      <c r="C770" s="12" t="n"/>
      <c r="D770" s="12" t="n"/>
      <c r="E770" s="12" t="n"/>
      <c r="F770" s="12" t="n"/>
      <c r="G770" s="12" t="n"/>
      <c r="H770" s="11" t="n"/>
      <c r="I770" s="12" t="n"/>
      <c r="J770" s="12" t="n"/>
      <c r="K770" s="12" t="n"/>
      <c r="L770" s="13">
        <f>OR(E770="Pedido",E770="Modificación",E770="Anulación")</f>
        <v/>
      </c>
      <c r="M770" s="13">
        <f>AND(L770,F770="Sin intervención")</f>
        <v/>
      </c>
      <c r="N770" s="13">
        <f>AND(L770,OR(F770="Revisado y grabado",F770="En espera",F770="No grabado"))</f>
        <v/>
      </c>
      <c r="O770" s="13">
        <f>AND(L770,OR(F770="Sin intervención",F770="Revisado y grabado"))</f>
        <v/>
      </c>
      <c r="P770" s="13">
        <f>AND(O770,ISNUMBER(A770),ISNUMBER(H770),N(H770)&gt;=N(A770))</f>
        <v/>
      </c>
      <c r="Q770" s="13">
        <f>AND(O770,J770="Sí")</f>
        <v/>
      </c>
      <c r="R770" s="13">
        <f>AND(S770,OR(E770="",AND(L770,F770="")))</f>
        <v/>
      </c>
      <c r="S770" s="13">
        <f>COUNTA(A770:K770)&gt;0</f>
        <v/>
      </c>
    </row>
    <row r="771">
      <c r="A771" s="11" t="n"/>
      <c r="B771" s="12" t="n"/>
      <c r="C771" s="12" t="n"/>
      <c r="D771" s="12" t="n"/>
      <c r="E771" s="12" t="n"/>
      <c r="F771" s="12" t="n"/>
      <c r="G771" s="12" t="n"/>
      <c r="H771" s="11" t="n"/>
      <c r="I771" s="12" t="n"/>
      <c r="J771" s="12" t="n"/>
      <c r="K771" s="12" t="n"/>
      <c r="L771" s="13">
        <f>OR(E771="Pedido",E771="Modificación",E771="Anulación")</f>
        <v/>
      </c>
      <c r="M771" s="13">
        <f>AND(L771,F771="Sin intervención")</f>
        <v/>
      </c>
      <c r="N771" s="13">
        <f>AND(L771,OR(F771="Revisado y grabado",F771="En espera",F771="No grabado"))</f>
        <v/>
      </c>
      <c r="O771" s="13">
        <f>AND(L771,OR(F771="Sin intervención",F771="Revisado y grabado"))</f>
        <v/>
      </c>
      <c r="P771" s="13">
        <f>AND(O771,ISNUMBER(A771),ISNUMBER(H771),N(H771)&gt;=N(A771))</f>
        <v/>
      </c>
      <c r="Q771" s="13">
        <f>AND(O771,J771="Sí")</f>
        <v/>
      </c>
      <c r="R771" s="13">
        <f>AND(S771,OR(E771="",AND(L771,F771="")))</f>
        <v/>
      </c>
      <c r="S771" s="13">
        <f>COUNTA(A771:K771)&gt;0</f>
        <v/>
      </c>
    </row>
    <row r="772">
      <c r="A772" s="11" t="n"/>
      <c r="B772" s="12" t="n"/>
      <c r="C772" s="12" t="n"/>
      <c r="D772" s="12" t="n"/>
      <c r="E772" s="12" t="n"/>
      <c r="F772" s="12" t="n"/>
      <c r="G772" s="12" t="n"/>
      <c r="H772" s="11" t="n"/>
      <c r="I772" s="12" t="n"/>
      <c r="J772" s="12" t="n"/>
      <c r="K772" s="12" t="n"/>
      <c r="L772" s="13">
        <f>OR(E772="Pedido",E772="Modificación",E772="Anulación")</f>
        <v/>
      </c>
      <c r="M772" s="13">
        <f>AND(L772,F772="Sin intervención")</f>
        <v/>
      </c>
      <c r="N772" s="13">
        <f>AND(L772,OR(F772="Revisado y grabado",F772="En espera",F772="No grabado"))</f>
        <v/>
      </c>
      <c r="O772" s="13">
        <f>AND(L772,OR(F772="Sin intervención",F772="Revisado y grabado"))</f>
        <v/>
      </c>
      <c r="P772" s="13">
        <f>AND(O772,ISNUMBER(A772),ISNUMBER(H772),N(H772)&gt;=N(A772))</f>
        <v/>
      </c>
      <c r="Q772" s="13">
        <f>AND(O772,J772="Sí")</f>
        <v/>
      </c>
      <c r="R772" s="13">
        <f>AND(S772,OR(E772="",AND(L772,F772="")))</f>
        <v/>
      </c>
      <c r="S772" s="13">
        <f>COUNTA(A772:K772)&gt;0</f>
        <v/>
      </c>
    </row>
    <row r="773">
      <c r="A773" s="11" t="n"/>
      <c r="B773" s="12" t="n"/>
      <c r="C773" s="12" t="n"/>
      <c r="D773" s="12" t="n"/>
      <c r="E773" s="12" t="n"/>
      <c r="F773" s="12" t="n"/>
      <c r="G773" s="12" t="n"/>
      <c r="H773" s="11" t="n"/>
      <c r="I773" s="12" t="n"/>
      <c r="J773" s="12" t="n"/>
      <c r="K773" s="12" t="n"/>
      <c r="L773" s="13">
        <f>OR(E773="Pedido",E773="Modificación",E773="Anulación")</f>
        <v/>
      </c>
      <c r="M773" s="13">
        <f>AND(L773,F773="Sin intervención")</f>
        <v/>
      </c>
      <c r="N773" s="13">
        <f>AND(L773,OR(F773="Revisado y grabado",F773="En espera",F773="No grabado"))</f>
        <v/>
      </c>
      <c r="O773" s="13">
        <f>AND(L773,OR(F773="Sin intervención",F773="Revisado y grabado"))</f>
        <v/>
      </c>
      <c r="P773" s="13">
        <f>AND(O773,ISNUMBER(A773),ISNUMBER(H773),N(H773)&gt;=N(A773))</f>
        <v/>
      </c>
      <c r="Q773" s="13">
        <f>AND(O773,J773="Sí")</f>
        <v/>
      </c>
      <c r="R773" s="13">
        <f>AND(S773,OR(E773="",AND(L773,F773="")))</f>
        <v/>
      </c>
      <c r="S773" s="13">
        <f>COUNTA(A773:K773)&gt;0</f>
        <v/>
      </c>
    </row>
    <row r="774">
      <c r="A774" s="11" t="n"/>
      <c r="B774" s="12" t="n"/>
      <c r="C774" s="12" t="n"/>
      <c r="D774" s="12" t="n"/>
      <c r="E774" s="12" t="n"/>
      <c r="F774" s="12" t="n"/>
      <c r="G774" s="12" t="n"/>
      <c r="H774" s="11" t="n"/>
      <c r="I774" s="12" t="n"/>
      <c r="J774" s="12" t="n"/>
      <c r="K774" s="12" t="n"/>
      <c r="L774" s="13">
        <f>OR(E774="Pedido",E774="Modificación",E774="Anulación")</f>
        <v/>
      </c>
      <c r="M774" s="13">
        <f>AND(L774,F774="Sin intervención")</f>
        <v/>
      </c>
      <c r="N774" s="13">
        <f>AND(L774,OR(F774="Revisado y grabado",F774="En espera",F774="No grabado"))</f>
        <v/>
      </c>
      <c r="O774" s="13">
        <f>AND(L774,OR(F774="Sin intervención",F774="Revisado y grabado"))</f>
        <v/>
      </c>
      <c r="P774" s="13">
        <f>AND(O774,ISNUMBER(A774),ISNUMBER(H774),N(H774)&gt;=N(A774))</f>
        <v/>
      </c>
      <c r="Q774" s="13">
        <f>AND(O774,J774="Sí")</f>
        <v/>
      </c>
      <c r="R774" s="13">
        <f>AND(S774,OR(E774="",AND(L774,F774="")))</f>
        <v/>
      </c>
      <c r="S774" s="13">
        <f>COUNTA(A774:K774)&gt;0</f>
        <v/>
      </c>
    </row>
    <row r="775">
      <c r="A775" s="11" t="n"/>
      <c r="B775" s="12" t="n"/>
      <c r="C775" s="12" t="n"/>
      <c r="D775" s="12" t="n"/>
      <c r="E775" s="12" t="n"/>
      <c r="F775" s="12" t="n"/>
      <c r="G775" s="12" t="n"/>
      <c r="H775" s="11" t="n"/>
      <c r="I775" s="12" t="n"/>
      <c r="J775" s="12" t="n"/>
      <c r="K775" s="12" t="n"/>
      <c r="L775" s="13">
        <f>OR(E775="Pedido",E775="Modificación",E775="Anulación")</f>
        <v/>
      </c>
      <c r="M775" s="13">
        <f>AND(L775,F775="Sin intervención")</f>
        <v/>
      </c>
      <c r="N775" s="13">
        <f>AND(L775,OR(F775="Revisado y grabado",F775="En espera",F775="No grabado"))</f>
        <v/>
      </c>
      <c r="O775" s="13">
        <f>AND(L775,OR(F775="Sin intervención",F775="Revisado y grabado"))</f>
        <v/>
      </c>
      <c r="P775" s="13">
        <f>AND(O775,ISNUMBER(A775),ISNUMBER(H775),N(H775)&gt;=N(A775))</f>
        <v/>
      </c>
      <c r="Q775" s="13">
        <f>AND(O775,J775="Sí")</f>
        <v/>
      </c>
      <c r="R775" s="13">
        <f>AND(S775,OR(E775="",AND(L775,F775="")))</f>
        <v/>
      </c>
      <c r="S775" s="13">
        <f>COUNTA(A775:K775)&gt;0</f>
        <v/>
      </c>
    </row>
    <row r="776">
      <c r="A776" s="11" t="n"/>
      <c r="B776" s="12" t="n"/>
      <c r="C776" s="12" t="n"/>
      <c r="D776" s="12" t="n"/>
      <c r="E776" s="12" t="n"/>
      <c r="F776" s="12" t="n"/>
      <c r="G776" s="12" t="n"/>
      <c r="H776" s="11" t="n"/>
      <c r="I776" s="12" t="n"/>
      <c r="J776" s="12" t="n"/>
      <c r="K776" s="12" t="n"/>
      <c r="L776" s="13">
        <f>OR(E776="Pedido",E776="Modificación",E776="Anulación")</f>
        <v/>
      </c>
      <c r="M776" s="13">
        <f>AND(L776,F776="Sin intervención")</f>
        <v/>
      </c>
      <c r="N776" s="13">
        <f>AND(L776,OR(F776="Revisado y grabado",F776="En espera",F776="No grabado"))</f>
        <v/>
      </c>
      <c r="O776" s="13">
        <f>AND(L776,OR(F776="Sin intervención",F776="Revisado y grabado"))</f>
        <v/>
      </c>
      <c r="P776" s="13">
        <f>AND(O776,ISNUMBER(A776),ISNUMBER(H776),N(H776)&gt;=N(A776))</f>
        <v/>
      </c>
      <c r="Q776" s="13">
        <f>AND(O776,J776="Sí")</f>
        <v/>
      </c>
      <c r="R776" s="13">
        <f>AND(S776,OR(E776="",AND(L776,F776="")))</f>
        <v/>
      </c>
      <c r="S776" s="13">
        <f>COUNTA(A776:K776)&gt;0</f>
        <v/>
      </c>
    </row>
    <row r="777">
      <c r="A777" s="11" t="n"/>
      <c r="B777" s="12" t="n"/>
      <c r="C777" s="12" t="n"/>
      <c r="D777" s="12" t="n"/>
      <c r="E777" s="12" t="n"/>
      <c r="F777" s="12" t="n"/>
      <c r="G777" s="12" t="n"/>
      <c r="H777" s="11" t="n"/>
      <c r="I777" s="12" t="n"/>
      <c r="J777" s="12" t="n"/>
      <c r="K777" s="12" t="n"/>
      <c r="L777" s="13">
        <f>OR(E777="Pedido",E777="Modificación",E777="Anulación")</f>
        <v/>
      </c>
      <c r="M777" s="13">
        <f>AND(L777,F777="Sin intervención")</f>
        <v/>
      </c>
      <c r="N777" s="13">
        <f>AND(L777,OR(F777="Revisado y grabado",F777="En espera",F777="No grabado"))</f>
        <v/>
      </c>
      <c r="O777" s="13">
        <f>AND(L777,OR(F777="Sin intervención",F777="Revisado y grabado"))</f>
        <v/>
      </c>
      <c r="P777" s="13">
        <f>AND(O777,ISNUMBER(A777),ISNUMBER(H777),N(H777)&gt;=N(A777))</f>
        <v/>
      </c>
      <c r="Q777" s="13">
        <f>AND(O777,J777="Sí")</f>
        <v/>
      </c>
      <c r="R777" s="13">
        <f>AND(S777,OR(E777="",AND(L777,F777="")))</f>
        <v/>
      </c>
      <c r="S777" s="13">
        <f>COUNTA(A777:K777)&gt;0</f>
        <v/>
      </c>
    </row>
    <row r="778">
      <c r="A778" s="11" t="n"/>
      <c r="B778" s="12" t="n"/>
      <c r="C778" s="12" t="n"/>
      <c r="D778" s="12" t="n"/>
      <c r="E778" s="12" t="n"/>
      <c r="F778" s="12" t="n"/>
      <c r="G778" s="12" t="n"/>
      <c r="H778" s="11" t="n"/>
      <c r="I778" s="12" t="n"/>
      <c r="J778" s="12" t="n"/>
      <c r="K778" s="12" t="n"/>
      <c r="L778" s="13">
        <f>OR(E778="Pedido",E778="Modificación",E778="Anulación")</f>
        <v/>
      </c>
      <c r="M778" s="13">
        <f>AND(L778,F778="Sin intervención")</f>
        <v/>
      </c>
      <c r="N778" s="13">
        <f>AND(L778,OR(F778="Revisado y grabado",F778="En espera",F778="No grabado"))</f>
        <v/>
      </c>
      <c r="O778" s="13">
        <f>AND(L778,OR(F778="Sin intervención",F778="Revisado y grabado"))</f>
        <v/>
      </c>
      <c r="P778" s="13">
        <f>AND(O778,ISNUMBER(A778),ISNUMBER(H778),N(H778)&gt;=N(A778))</f>
        <v/>
      </c>
      <c r="Q778" s="13">
        <f>AND(O778,J778="Sí")</f>
        <v/>
      </c>
      <c r="R778" s="13">
        <f>AND(S778,OR(E778="",AND(L778,F778="")))</f>
        <v/>
      </c>
      <c r="S778" s="13">
        <f>COUNTA(A778:K778)&gt;0</f>
        <v/>
      </c>
    </row>
    <row r="779">
      <c r="A779" s="11" t="n"/>
      <c r="B779" s="12" t="n"/>
      <c r="C779" s="12" t="n"/>
      <c r="D779" s="12" t="n"/>
      <c r="E779" s="12" t="n"/>
      <c r="F779" s="12" t="n"/>
      <c r="G779" s="12" t="n"/>
      <c r="H779" s="11" t="n"/>
      <c r="I779" s="12" t="n"/>
      <c r="J779" s="12" t="n"/>
      <c r="K779" s="12" t="n"/>
      <c r="L779" s="13">
        <f>OR(E779="Pedido",E779="Modificación",E779="Anulación")</f>
        <v/>
      </c>
      <c r="M779" s="13">
        <f>AND(L779,F779="Sin intervención")</f>
        <v/>
      </c>
      <c r="N779" s="13">
        <f>AND(L779,OR(F779="Revisado y grabado",F779="En espera",F779="No grabado"))</f>
        <v/>
      </c>
      <c r="O779" s="13">
        <f>AND(L779,OR(F779="Sin intervención",F779="Revisado y grabado"))</f>
        <v/>
      </c>
      <c r="P779" s="13">
        <f>AND(O779,ISNUMBER(A779),ISNUMBER(H779),N(H779)&gt;=N(A779))</f>
        <v/>
      </c>
      <c r="Q779" s="13">
        <f>AND(O779,J779="Sí")</f>
        <v/>
      </c>
      <c r="R779" s="13">
        <f>AND(S779,OR(E779="",AND(L779,F779="")))</f>
        <v/>
      </c>
      <c r="S779" s="13">
        <f>COUNTA(A779:K779)&gt;0</f>
        <v/>
      </c>
    </row>
    <row r="780">
      <c r="A780" s="11" t="n"/>
      <c r="B780" s="12" t="n"/>
      <c r="C780" s="12" t="n"/>
      <c r="D780" s="12" t="n"/>
      <c r="E780" s="12" t="n"/>
      <c r="F780" s="12" t="n"/>
      <c r="G780" s="12" t="n"/>
      <c r="H780" s="11" t="n"/>
      <c r="I780" s="12" t="n"/>
      <c r="J780" s="12" t="n"/>
      <c r="K780" s="12" t="n"/>
      <c r="L780" s="13">
        <f>OR(E780="Pedido",E780="Modificación",E780="Anulación")</f>
        <v/>
      </c>
      <c r="M780" s="13">
        <f>AND(L780,F780="Sin intervención")</f>
        <v/>
      </c>
      <c r="N780" s="13">
        <f>AND(L780,OR(F780="Revisado y grabado",F780="En espera",F780="No grabado"))</f>
        <v/>
      </c>
      <c r="O780" s="13">
        <f>AND(L780,OR(F780="Sin intervención",F780="Revisado y grabado"))</f>
        <v/>
      </c>
      <c r="P780" s="13">
        <f>AND(O780,ISNUMBER(A780),ISNUMBER(H780),N(H780)&gt;=N(A780))</f>
        <v/>
      </c>
      <c r="Q780" s="13">
        <f>AND(O780,J780="Sí")</f>
        <v/>
      </c>
      <c r="R780" s="13">
        <f>AND(S780,OR(E780="",AND(L780,F780="")))</f>
        <v/>
      </c>
      <c r="S780" s="13">
        <f>COUNTA(A780:K780)&gt;0</f>
        <v/>
      </c>
    </row>
    <row r="781">
      <c r="A781" s="11" t="n"/>
      <c r="B781" s="12" t="n"/>
      <c r="C781" s="12" t="n"/>
      <c r="D781" s="12" t="n"/>
      <c r="E781" s="12" t="n"/>
      <c r="F781" s="12" t="n"/>
      <c r="G781" s="12" t="n"/>
      <c r="H781" s="11" t="n"/>
      <c r="I781" s="12" t="n"/>
      <c r="J781" s="12" t="n"/>
      <c r="K781" s="12" t="n"/>
      <c r="L781" s="13">
        <f>OR(E781="Pedido",E781="Modificación",E781="Anulación")</f>
        <v/>
      </c>
      <c r="M781" s="13">
        <f>AND(L781,F781="Sin intervención")</f>
        <v/>
      </c>
      <c r="N781" s="13">
        <f>AND(L781,OR(F781="Revisado y grabado",F781="En espera",F781="No grabado"))</f>
        <v/>
      </c>
      <c r="O781" s="13">
        <f>AND(L781,OR(F781="Sin intervención",F781="Revisado y grabado"))</f>
        <v/>
      </c>
      <c r="P781" s="13">
        <f>AND(O781,ISNUMBER(A781),ISNUMBER(H781),N(H781)&gt;=N(A781))</f>
        <v/>
      </c>
      <c r="Q781" s="13">
        <f>AND(O781,J781="Sí")</f>
        <v/>
      </c>
      <c r="R781" s="13">
        <f>AND(S781,OR(E781="",AND(L781,F781="")))</f>
        <v/>
      </c>
      <c r="S781" s="13">
        <f>COUNTA(A781:K781)&gt;0</f>
        <v/>
      </c>
    </row>
    <row r="782">
      <c r="A782" s="11" t="n"/>
      <c r="B782" s="12" t="n"/>
      <c r="C782" s="12" t="n"/>
      <c r="D782" s="12" t="n"/>
      <c r="E782" s="12" t="n"/>
      <c r="F782" s="12" t="n"/>
      <c r="G782" s="12" t="n"/>
      <c r="H782" s="11" t="n"/>
      <c r="I782" s="12" t="n"/>
      <c r="J782" s="12" t="n"/>
      <c r="K782" s="12" t="n"/>
      <c r="L782" s="13">
        <f>OR(E782="Pedido",E782="Modificación",E782="Anulación")</f>
        <v/>
      </c>
      <c r="M782" s="13">
        <f>AND(L782,F782="Sin intervención")</f>
        <v/>
      </c>
      <c r="N782" s="13">
        <f>AND(L782,OR(F782="Revisado y grabado",F782="En espera",F782="No grabado"))</f>
        <v/>
      </c>
      <c r="O782" s="13">
        <f>AND(L782,OR(F782="Sin intervención",F782="Revisado y grabado"))</f>
        <v/>
      </c>
      <c r="P782" s="13">
        <f>AND(O782,ISNUMBER(A782),ISNUMBER(H782),N(H782)&gt;=N(A782))</f>
        <v/>
      </c>
      <c r="Q782" s="13">
        <f>AND(O782,J782="Sí")</f>
        <v/>
      </c>
      <c r="R782" s="13">
        <f>AND(S782,OR(E782="",AND(L782,F782="")))</f>
        <v/>
      </c>
      <c r="S782" s="13">
        <f>COUNTA(A782:K782)&gt;0</f>
        <v/>
      </c>
    </row>
    <row r="783">
      <c r="A783" s="11" t="n"/>
      <c r="B783" s="12" t="n"/>
      <c r="C783" s="12" t="n"/>
      <c r="D783" s="12" t="n"/>
      <c r="E783" s="12" t="n"/>
      <c r="F783" s="12" t="n"/>
      <c r="G783" s="12" t="n"/>
      <c r="H783" s="11" t="n"/>
      <c r="I783" s="12" t="n"/>
      <c r="J783" s="12" t="n"/>
      <c r="K783" s="12" t="n"/>
      <c r="L783" s="13">
        <f>OR(E783="Pedido",E783="Modificación",E783="Anulación")</f>
        <v/>
      </c>
      <c r="M783" s="13">
        <f>AND(L783,F783="Sin intervención")</f>
        <v/>
      </c>
      <c r="N783" s="13">
        <f>AND(L783,OR(F783="Revisado y grabado",F783="En espera",F783="No grabado"))</f>
        <v/>
      </c>
      <c r="O783" s="13">
        <f>AND(L783,OR(F783="Sin intervención",F783="Revisado y grabado"))</f>
        <v/>
      </c>
      <c r="P783" s="13">
        <f>AND(O783,ISNUMBER(A783),ISNUMBER(H783),N(H783)&gt;=N(A783))</f>
        <v/>
      </c>
      <c r="Q783" s="13">
        <f>AND(O783,J783="Sí")</f>
        <v/>
      </c>
      <c r="R783" s="13">
        <f>AND(S783,OR(E783="",AND(L783,F783="")))</f>
        <v/>
      </c>
      <c r="S783" s="13">
        <f>COUNTA(A783:K783)&gt;0</f>
        <v/>
      </c>
    </row>
    <row r="784">
      <c r="A784" s="11" t="n"/>
      <c r="B784" s="12" t="n"/>
      <c r="C784" s="12" t="n"/>
      <c r="D784" s="12" t="n"/>
      <c r="E784" s="12" t="n"/>
      <c r="F784" s="12" t="n"/>
      <c r="G784" s="12" t="n"/>
      <c r="H784" s="11" t="n"/>
      <c r="I784" s="12" t="n"/>
      <c r="J784" s="12" t="n"/>
      <c r="K784" s="12" t="n"/>
      <c r="L784" s="13">
        <f>OR(E784="Pedido",E784="Modificación",E784="Anulación")</f>
        <v/>
      </c>
      <c r="M784" s="13">
        <f>AND(L784,F784="Sin intervención")</f>
        <v/>
      </c>
      <c r="N784" s="13">
        <f>AND(L784,OR(F784="Revisado y grabado",F784="En espera",F784="No grabado"))</f>
        <v/>
      </c>
      <c r="O784" s="13">
        <f>AND(L784,OR(F784="Sin intervención",F784="Revisado y grabado"))</f>
        <v/>
      </c>
      <c r="P784" s="13">
        <f>AND(O784,ISNUMBER(A784),ISNUMBER(H784),N(H784)&gt;=N(A784))</f>
        <v/>
      </c>
      <c r="Q784" s="13">
        <f>AND(O784,J784="Sí")</f>
        <v/>
      </c>
      <c r="R784" s="13">
        <f>AND(S784,OR(E784="",AND(L784,F784="")))</f>
        <v/>
      </c>
      <c r="S784" s="13">
        <f>COUNTA(A784:K784)&gt;0</f>
        <v/>
      </c>
    </row>
    <row r="785">
      <c r="A785" s="11" t="n"/>
      <c r="B785" s="12" t="n"/>
      <c r="C785" s="12" t="n"/>
      <c r="D785" s="12" t="n"/>
      <c r="E785" s="12" t="n"/>
      <c r="F785" s="12" t="n"/>
      <c r="G785" s="12" t="n"/>
      <c r="H785" s="11" t="n"/>
      <c r="I785" s="12" t="n"/>
      <c r="J785" s="12" t="n"/>
      <c r="K785" s="12" t="n"/>
      <c r="L785" s="13">
        <f>OR(E785="Pedido",E785="Modificación",E785="Anulación")</f>
        <v/>
      </c>
      <c r="M785" s="13">
        <f>AND(L785,F785="Sin intervención")</f>
        <v/>
      </c>
      <c r="N785" s="13">
        <f>AND(L785,OR(F785="Revisado y grabado",F785="En espera",F785="No grabado"))</f>
        <v/>
      </c>
      <c r="O785" s="13">
        <f>AND(L785,OR(F785="Sin intervención",F785="Revisado y grabado"))</f>
        <v/>
      </c>
      <c r="P785" s="13">
        <f>AND(O785,ISNUMBER(A785),ISNUMBER(H785),N(H785)&gt;=N(A785))</f>
        <v/>
      </c>
      <c r="Q785" s="13">
        <f>AND(O785,J785="Sí")</f>
        <v/>
      </c>
      <c r="R785" s="13">
        <f>AND(S785,OR(E785="",AND(L785,F785="")))</f>
        <v/>
      </c>
      <c r="S785" s="13">
        <f>COUNTA(A785:K785)&gt;0</f>
        <v/>
      </c>
    </row>
    <row r="786">
      <c r="A786" s="11" t="n"/>
      <c r="B786" s="12" t="n"/>
      <c r="C786" s="12" t="n"/>
      <c r="D786" s="12" t="n"/>
      <c r="E786" s="12" t="n"/>
      <c r="F786" s="12" t="n"/>
      <c r="G786" s="12" t="n"/>
      <c r="H786" s="11" t="n"/>
      <c r="I786" s="12" t="n"/>
      <c r="J786" s="12" t="n"/>
      <c r="K786" s="12" t="n"/>
      <c r="L786" s="13">
        <f>OR(E786="Pedido",E786="Modificación",E786="Anulación")</f>
        <v/>
      </c>
      <c r="M786" s="13">
        <f>AND(L786,F786="Sin intervención")</f>
        <v/>
      </c>
      <c r="N786" s="13">
        <f>AND(L786,OR(F786="Revisado y grabado",F786="En espera",F786="No grabado"))</f>
        <v/>
      </c>
      <c r="O786" s="13">
        <f>AND(L786,OR(F786="Sin intervención",F786="Revisado y grabado"))</f>
        <v/>
      </c>
      <c r="P786" s="13">
        <f>AND(O786,ISNUMBER(A786),ISNUMBER(H786),N(H786)&gt;=N(A786))</f>
        <v/>
      </c>
      <c r="Q786" s="13">
        <f>AND(O786,J786="Sí")</f>
        <v/>
      </c>
      <c r="R786" s="13">
        <f>AND(S786,OR(E786="",AND(L786,F786="")))</f>
        <v/>
      </c>
      <c r="S786" s="13">
        <f>COUNTA(A786:K786)&gt;0</f>
        <v/>
      </c>
    </row>
    <row r="787">
      <c r="A787" s="11" t="n"/>
      <c r="B787" s="12" t="n"/>
      <c r="C787" s="12" t="n"/>
      <c r="D787" s="12" t="n"/>
      <c r="E787" s="12" t="n"/>
      <c r="F787" s="12" t="n"/>
      <c r="G787" s="12" t="n"/>
      <c r="H787" s="11" t="n"/>
      <c r="I787" s="12" t="n"/>
      <c r="J787" s="12" t="n"/>
      <c r="K787" s="12" t="n"/>
      <c r="L787" s="13">
        <f>OR(E787="Pedido",E787="Modificación",E787="Anulación")</f>
        <v/>
      </c>
      <c r="M787" s="13">
        <f>AND(L787,F787="Sin intervención")</f>
        <v/>
      </c>
      <c r="N787" s="13">
        <f>AND(L787,OR(F787="Revisado y grabado",F787="En espera",F787="No grabado"))</f>
        <v/>
      </c>
      <c r="O787" s="13">
        <f>AND(L787,OR(F787="Sin intervención",F787="Revisado y grabado"))</f>
        <v/>
      </c>
      <c r="P787" s="13">
        <f>AND(O787,ISNUMBER(A787),ISNUMBER(H787),N(H787)&gt;=N(A787))</f>
        <v/>
      </c>
      <c r="Q787" s="13">
        <f>AND(O787,J787="Sí")</f>
        <v/>
      </c>
      <c r="R787" s="13">
        <f>AND(S787,OR(E787="",AND(L787,F787="")))</f>
        <v/>
      </c>
      <c r="S787" s="13">
        <f>COUNTA(A787:K787)&gt;0</f>
        <v/>
      </c>
    </row>
    <row r="788">
      <c r="A788" s="11" t="n"/>
      <c r="B788" s="12" t="n"/>
      <c r="C788" s="12" t="n"/>
      <c r="D788" s="12" t="n"/>
      <c r="E788" s="12" t="n"/>
      <c r="F788" s="12" t="n"/>
      <c r="G788" s="12" t="n"/>
      <c r="H788" s="11" t="n"/>
      <c r="I788" s="12" t="n"/>
      <c r="J788" s="12" t="n"/>
      <c r="K788" s="12" t="n"/>
      <c r="L788" s="13">
        <f>OR(E788="Pedido",E788="Modificación",E788="Anulación")</f>
        <v/>
      </c>
      <c r="M788" s="13">
        <f>AND(L788,F788="Sin intervención")</f>
        <v/>
      </c>
      <c r="N788" s="13">
        <f>AND(L788,OR(F788="Revisado y grabado",F788="En espera",F788="No grabado"))</f>
        <v/>
      </c>
      <c r="O788" s="13">
        <f>AND(L788,OR(F788="Sin intervención",F788="Revisado y grabado"))</f>
        <v/>
      </c>
      <c r="P788" s="13">
        <f>AND(O788,ISNUMBER(A788),ISNUMBER(H788),N(H788)&gt;=N(A788))</f>
        <v/>
      </c>
      <c r="Q788" s="13">
        <f>AND(O788,J788="Sí")</f>
        <v/>
      </c>
      <c r="R788" s="13">
        <f>AND(S788,OR(E788="",AND(L788,F788="")))</f>
        <v/>
      </c>
      <c r="S788" s="13">
        <f>COUNTA(A788:K788)&gt;0</f>
        <v/>
      </c>
    </row>
    <row r="789">
      <c r="A789" s="11" t="n"/>
      <c r="B789" s="12" t="n"/>
      <c r="C789" s="12" t="n"/>
      <c r="D789" s="12" t="n"/>
      <c r="E789" s="12" t="n"/>
      <c r="F789" s="12" t="n"/>
      <c r="G789" s="12" t="n"/>
      <c r="H789" s="11" t="n"/>
      <c r="I789" s="12" t="n"/>
      <c r="J789" s="12" t="n"/>
      <c r="K789" s="12" t="n"/>
      <c r="L789" s="13">
        <f>OR(E789="Pedido",E789="Modificación",E789="Anulación")</f>
        <v/>
      </c>
      <c r="M789" s="13">
        <f>AND(L789,F789="Sin intervención")</f>
        <v/>
      </c>
      <c r="N789" s="13">
        <f>AND(L789,OR(F789="Revisado y grabado",F789="En espera",F789="No grabado"))</f>
        <v/>
      </c>
      <c r="O789" s="13">
        <f>AND(L789,OR(F789="Sin intervención",F789="Revisado y grabado"))</f>
        <v/>
      </c>
      <c r="P789" s="13">
        <f>AND(O789,ISNUMBER(A789),ISNUMBER(H789),N(H789)&gt;=N(A789))</f>
        <v/>
      </c>
      <c r="Q789" s="13">
        <f>AND(O789,J789="Sí")</f>
        <v/>
      </c>
      <c r="R789" s="13">
        <f>AND(S789,OR(E789="",AND(L789,F789="")))</f>
        <v/>
      </c>
      <c r="S789" s="13">
        <f>COUNTA(A789:K789)&gt;0</f>
        <v/>
      </c>
    </row>
    <row r="790">
      <c r="A790" s="11" t="n"/>
      <c r="B790" s="12" t="n"/>
      <c r="C790" s="12" t="n"/>
      <c r="D790" s="12" t="n"/>
      <c r="E790" s="12" t="n"/>
      <c r="F790" s="12" t="n"/>
      <c r="G790" s="12" t="n"/>
      <c r="H790" s="11" t="n"/>
      <c r="I790" s="12" t="n"/>
      <c r="J790" s="12" t="n"/>
      <c r="K790" s="12" t="n"/>
      <c r="L790" s="13">
        <f>OR(E790="Pedido",E790="Modificación",E790="Anulación")</f>
        <v/>
      </c>
      <c r="M790" s="13">
        <f>AND(L790,F790="Sin intervención")</f>
        <v/>
      </c>
      <c r="N790" s="13">
        <f>AND(L790,OR(F790="Revisado y grabado",F790="En espera",F790="No grabado"))</f>
        <v/>
      </c>
      <c r="O790" s="13">
        <f>AND(L790,OR(F790="Sin intervención",F790="Revisado y grabado"))</f>
        <v/>
      </c>
      <c r="P790" s="13">
        <f>AND(O790,ISNUMBER(A790),ISNUMBER(H790),N(H790)&gt;=N(A790))</f>
        <v/>
      </c>
      <c r="Q790" s="13">
        <f>AND(O790,J790="Sí")</f>
        <v/>
      </c>
      <c r="R790" s="13">
        <f>AND(S790,OR(E790="",AND(L790,F790="")))</f>
        <v/>
      </c>
      <c r="S790" s="13">
        <f>COUNTA(A790:K790)&gt;0</f>
        <v/>
      </c>
    </row>
    <row r="791">
      <c r="A791" s="11" t="n"/>
      <c r="B791" s="12" t="n"/>
      <c r="C791" s="12" t="n"/>
      <c r="D791" s="12" t="n"/>
      <c r="E791" s="12" t="n"/>
      <c r="F791" s="12" t="n"/>
      <c r="G791" s="12" t="n"/>
      <c r="H791" s="11" t="n"/>
      <c r="I791" s="12" t="n"/>
      <c r="J791" s="12" t="n"/>
      <c r="K791" s="12" t="n"/>
      <c r="L791" s="13">
        <f>OR(E791="Pedido",E791="Modificación",E791="Anulación")</f>
        <v/>
      </c>
      <c r="M791" s="13">
        <f>AND(L791,F791="Sin intervención")</f>
        <v/>
      </c>
      <c r="N791" s="13">
        <f>AND(L791,OR(F791="Revisado y grabado",F791="En espera",F791="No grabado"))</f>
        <v/>
      </c>
      <c r="O791" s="13">
        <f>AND(L791,OR(F791="Sin intervención",F791="Revisado y grabado"))</f>
        <v/>
      </c>
      <c r="P791" s="13">
        <f>AND(O791,ISNUMBER(A791),ISNUMBER(H791),N(H791)&gt;=N(A791))</f>
        <v/>
      </c>
      <c r="Q791" s="13">
        <f>AND(O791,J791="Sí")</f>
        <v/>
      </c>
      <c r="R791" s="13">
        <f>AND(S791,OR(E791="",AND(L791,F791="")))</f>
        <v/>
      </c>
      <c r="S791" s="13">
        <f>COUNTA(A791:K791)&gt;0</f>
        <v/>
      </c>
    </row>
    <row r="792">
      <c r="A792" s="11" t="n"/>
      <c r="B792" s="12" t="n"/>
      <c r="C792" s="12" t="n"/>
      <c r="D792" s="12" t="n"/>
      <c r="E792" s="12" t="n"/>
      <c r="F792" s="12" t="n"/>
      <c r="G792" s="12" t="n"/>
      <c r="H792" s="11" t="n"/>
      <c r="I792" s="12" t="n"/>
      <c r="J792" s="12" t="n"/>
      <c r="K792" s="12" t="n"/>
      <c r="L792" s="13">
        <f>OR(E792="Pedido",E792="Modificación",E792="Anulación")</f>
        <v/>
      </c>
      <c r="M792" s="13">
        <f>AND(L792,F792="Sin intervención")</f>
        <v/>
      </c>
      <c r="N792" s="13">
        <f>AND(L792,OR(F792="Revisado y grabado",F792="En espera",F792="No grabado"))</f>
        <v/>
      </c>
      <c r="O792" s="13">
        <f>AND(L792,OR(F792="Sin intervención",F792="Revisado y grabado"))</f>
        <v/>
      </c>
      <c r="P792" s="13">
        <f>AND(O792,ISNUMBER(A792),ISNUMBER(H792),N(H792)&gt;=N(A792))</f>
        <v/>
      </c>
      <c r="Q792" s="13">
        <f>AND(O792,J792="Sí")</f>
        <v/>
      </c>
      <c r="R792" s="13">
        <f>AND(S792,OR(E792="",AND(L792,F792="")))</f>
        <v/>
      </c>
      <c r="S792" s="13">
        <f>COUNTA(A792:K792)&gt;0</f>
        <v/>
      </c>
    </row>
    <row r="793">
      <c r="A793" s="11" t="n"/>
      <c r="B793" s="12" t="n"/>
      <c r="C793" s="12" t="n"/>
      <c r="D793" s="12" t="n"/>
      <c r="E793" s="12" t="n"/>
      <c r="F793" s="12" t="n"/>
      <c r="G793" s="12" t="n"/>
      <c r="H793" s="11" t="n"/>
      <c r="I793" s="12" t="n"/>
      <c r="J793" s="12" t="n"/>
      <c r="K793" s="12" t="n"/>
      <c r="L793" s="13">
        <f>OR(E793="Pedido",E793="Modificación",E793="Anulación")</f>
        <v/>
      </c>
      <c r="M793" s="13">
        <f>AND(L793,F793="Sin intervención")</f>
        <v/>
      </c>
      <c r="N793" s="13">
        <f>AND(L793,OR(F793="Revisado y grabado",F793="En espera",F793="No grabado"))</f>
        <v/>
      </c>
      <c r="O793" s="13">
        <f>AND(L793,OR(F793="Sin intervención",F793="Revisado y grabado"))</f>
        <v/>
      </c>
      <c r="P793" s="13">
        <f>AND(O793,ISNUMBER(A793),ISNUMBER(H793),N(H793)&gt;=N(A793))</f>
        <v/>
      </c>
      <c r="Q793" s="13">
        <f>AND(O793,J793="Sí")</f>
        <v/>
      </c>
      <c r="R793" s="13">
        <f>AND(S793,OR(E793="",AND(L793,F793="")))</f>
        <v/>
      </c>
      <c r="S793" s="13">
        <f>COUNTA(A793:K793)&gt;0</f>
        <v/>
      </c>
    </row>
    <row r="794">
      <c r="A794" s="11" t="n"/>
      <c r="B794" s="12" t="n"/>
      <c r="C794" s="12" t="n"/>
      <c r="D794" s="12" t="n"/>
      <c r="E794" s="12" t="n"/>
      <c r="F794" s="12" t="n"/>
      <c r="G794" s="12" t="n"/>
      <c r="H794" s="11" t="n"/>
      <c r="I794" s="12" t="n"/>
      <c r="J794" s="12" t="n"/>
      <c r="K794" s="12" t="n"/>
      <c r="L794" s="13">
        <f>OR(E794="Pedido",E794="Modificación",E794="Anulación")</f>
        <v/>
      </c>
      <c r="M794" s="13">
        <f>AND(L794,F794="Sin intervención")</f>
        <v/>
      </c>
      <c r="N794" s="13">
        <f>AND(L794,OR(F794="Revisado y grabado",F794="En espera",F794="No grabado"))</f>
        <v/>
      </c>
      <c r="O794" s="13">
        <f>AND(L794,OR(F794="Sin intervención",F794="Revisado y grabado"))</f>
        <v/>
      </c>
      <c r="P794" s="13">
        <f>AND(O794,ISNUMBER(A794),ISNUMBER(H794),N(H794)&gt;=N(A794))</f>
        <v/>
      </c>
      <c r="Q794" s="13">
        <f>AND(O794,J794="Sí")</f>
        <v/>
      </c>
      <c r="R794" s="13">
        <f>AND(S794,OR(E794="",AND(L794,F794="")))</f>
        <v/>
      </c>
      <c r="S794" s="13">
        <f>COUNTA(A794:K794)&gt;0</f>
        <v/>
      </c>
    </row>
    <row r="795">
      <c r="A795" s="11" t="n"/>
      <c r="B795" s="12" t="n"/>
      <c r="C795" s="12" t="n"/>
      <c r="D795" s="12" t="n"/>
      <c r="E795" s="12" t="n"/>
      <c r="F795" s="12" t="n"/>
      <c r="G795" s="12" t="n"/>
      <c r="H795" s="11" t="n"/>
      <c r="I795" s="12" t="n"/>
      <c r="J795" s="12" t="n"/>
      <c r="K795" s="12" t="n"/>
      <c r="L795" s="13">
        <f>OR(E795="Pedido",E795="Modificación",E795="Anulación")</f>
        <v/>
      </c>
      <c r="M795" s="13">
        <f>AND(L795,F795="Sin intervención")</f>
        <v/>
      </c>
      <c r="N795" s="13">
        <f>AND(L795,OR(F795="Revisado y grabado",F795="En espera",F795="No grabado"))</f>
        <v/>
      </c>
      <c r="O795" s="13">
        <f>AND(L795,OR(F795="Sin intervención",F795="Revisado y grabado"))</f>
        <v/>
      </c>
      <c r="P795" s="13">
        <f>AND(O795,ISNUMBER(A795),ISNUMBER(H795),N(H795)&gt;=N(A795))</f>
        <v/>
      </c>
      <c r="Q795" s="13">
        <f>AND(O795,J795="Sí")</f>
        <v/>
      </c>
      <c r="R795" s="13">
        <f>AND(S795,OR(E795="",AND(L795,F795="")))</f>
        <v/>
      </c>
      <c r="S795" s="13">
        <f>COUNTA(A795:K795)&gt;0</f>
        <v/>
      </c>
    </row>
    <row r="796">
      <c r="A796" s="11" t="n"/>
      <c r="B796" s="12" t="n"/>
      <c r="C796" s="12" t="n"/>
      <c r="D796" s="12" t="n"/>
      <c r="E796" s="12" t="n"/>
      <c r="F796" s="12" t="n"/>
      <c r="G796" s="12" t="n"/>
      <c r="H796" s="11" t="n"/>
      <c r="I796" s="12" t="n"/>
      <c r="J796" s="12" t="n"/>
      <c r="K796" s="12" t="n"/>
      <c r="L796" s="13">
        <f>OR(E796="Pedido",E796="Modificación",E796="Anulación")</f>
        <v/>
      </c>
      <c r="M796" s="13">
        <f>AND(L796,F796="Sin intervención")</f>
        <v/>
      </c>
      <c r="N796" s="13">
        <f>AND(L796,OR(F796="Revisado y grabado",F796="En espera",F796="No grabado"))</f>
        <v/>
      </c>
      <c r="O796" s="13">
        <f>AND(L796,OR(F796="Sin intervención",F796="Revisado y grabado"))</f>
        <v/>
      </c>
      <c r="P796" s="13">
        <f>AND(O796,ISNUMBER(A796),ISNUMBER(H796),N(H796)&gt;=N(A796))</f>
        <v/>
      </c>
      <c r="Q796" s="13">
        <f>AND(O796,J796="Sí")</f>
        <v/>
      </c>
      <c r="R796" s="13">
        <f>AND(S796,OR(E796="",AND(L796,F796="")))</f>
        <v/>
      </c>
      <c r="S796" s="13">
        <f>COUNTA(A796:K796)&gt;0</f>
        <v/>
      </c>
    </row>
    <row r="797">
      <c r="A797" s="11" t="n"/>
      <c r="B797" s="12" t="n"/>
      <c r="C797" s="12" t="n"/>
      <c r="D797" s="12" t="n"/>
      <c r="E797" s="12" t="n"/>
      <c r="F797" s="12" t="n"/>
      <c r="G797" s="12" t="n"/>
      <c r="H797" s="11" t="n"/>
      <c r="I797" s="12" t="n"/>
      <c r="J797" s="12" t="n"/>
      <c r="K797" s="12" t="n"/>
      <c r="L797" s="13">
        <f>OR(E797="Pedido",E797="Modificación",E797="Anulación")</f>
        <v/>
      </c>
      <c r="M797" s="13">
        <f>AND(L797,F797="Sin intervención")</f>
        <v/>
      </c>
      <c r="N797" s="13">
        <f>AND(L797,OR(F797="Revisado y grabado",F797="En espera",F797="No grabado"))</f>
        <v/>
      </c>
      <c r="O797" s="13">
        <f>AND(L797,OR(F797="Sin intervención",F797="Revisado y grabado"))</f>
        <v/>
      </c>
      <c r="P797" s="13">
        <f>AND(O797,ISNUMBER(A797),ISNUMBER(H797),N(H797)&gt;=N(A797))</f>
        <v/>
      </c>
      <c r="Q797" s="13">
        <f>AND(O797,J797="Sí")</f>
        <v/>
      </c>
      <c r="R797" s="13">
        <f>AND(S797,OR(E797="",AND(L797,F797="")))</f>
        <v/>
      </c>
      <c r="S797" s="13">
        <f>COUNTA(A797:K797)&gt;0</f>
        <v/>
      </c>
    </row>
    <row r="798">
      <c r="A798" s="11" t="n"/>
      <c r="B798" s="12" t="n"/>
      <c r="C798" s="12" t="n"/>
      <c r="D798" s="12" t="n"/>
      <c r="E798" s="12" t="n"/>
      <c r="F798" s="12" t="n"/>
      <c r="G798" s="12" t="n"/>
      <c r="H798" s="11" t="n"/>
      <c r="I798" s="12" t="n"/>
      <c r="J798" s="12" t="n"/>
      <c r="K798" s="12" t="n"/>
      <c r="L798" s="13">
        <f>OR(E798="Pedido",E798="Modificación",E798="Anulación")</f>
        <v/>
      </c>
      <c r="M798" s="13">
        <f>AND(L798,F798="Sin intervención")</f>
        <v/>
      </c>
      <c r="N798" s="13">
        <f>AND(L798,OR(F798="Revisado y grabado",F798="En espera",F798="No grabado"))</f>
        <v/>
      </c>
      <c r="O798" s="13">
        <f>AND(L798,OR(F798="Sin intervención",F798="Revisado y grabado"))</f>
        <v/>
      </c>
      <c r="P798" s="13">
        <f>AND(O798,ISNUMBER(A798),ISNUMBER(H798),N(H798)&gt;=N(A798))</f>
        <v/>
      </c>
      <c r="Q798" s="13">
        <f>AND(O798,J798="Sí")</f>
        <v/>
      </c>
      <c r="R798" s="13">
        <f>AND(S798,OR(E798="",AND(L798,F798="")))</f>
        <v/>
      </c>
      <c r="S798" s="13">
        <f>COUNTA(A798:K798)&gt;0</f>
        <v/>
      </c>
    </row>
    <row r="799">
      <c r="A799" s="11" t="n"/>
      <c r="B799" s="12" t="n"/>
      <c r="C799" s="12" t="n"/>
      <c r="D799" s="12" t="n"/>
      <c r="E799" s="12" t="n"/>
      <c r="F799" s="12" t="n"/>
      <c r="G799" s="12" t="n"/>
      <c r="H799" s="11" t="n"/>
      <c r="I799" s="12" t="n"/>
      <c r="J799" s="12" t="n"/>
      <c r="K799" s="12" t="n"/>
      <c r="L799" s="13">
        <f>OR(E799="Pedido",E799="Modificación",E799="Anulación")</f>
        <v/>
      </c>
      <c r="M799" s="13">
        <f>AND(L799,F799="Sin intervención")</f>
        <v/>
      </c>
      <c r="N799" s="13">
        <f>AND(L799,OR(F799="Revisado y grabado",F799="En espera",F799="No grabado"))</f>
        <v/>
      </c>
      <c r="O799" s="13">
        <f>AND(L799,OR(F799="Sin intervención",F799="Revisado y grabado"))</f>
        <v/>
      </c>
      <c r="P799" s="13">
        <f>AND(O799,ISNUMBER(A799),ISNUMBER(H799),N(H799)&gt;=N(A799))</f>
        <v/>
      </c>
      <c r="Q799" s="13">
        <f>AND(O799,J799="Sí")</f>
        <v/>
      </c>
      <c r="R799" s="13">
        <f>AND(S799,OR(E799="",AND(L799,F799="")))</f>
        <v/>
      </c>
      <c r="S799" s="13">
        <f>COUNTA(A799:K799)&gt;0</f>
        <v/>
      </c>
    </row>
    <row r="800">
      <c r="A800" s="11" t="n"/>
      <c r="B800" s="12" t="n"/>
      <c r="C800" s="12" t="n"/>
      <c r="D800" s="12" t="n"/>
      <c r="E800" s="12" t="n"/>
      <c r="F800" s="12" t="n"/>
      <c r="G800" s="12" t="n"/>
      <c r="H800" s="11" t="n"/>
      <c r="I800" s="12" t="n"/>
      <c r="J800" s="12" t="n"/>
      <c r="K800" s="12" t="n"/>
      <c r="L800" s="13">
        <f>OR(E800="Pedido",E800="Modificación",E800="Anulación")</f>
        <v/>
      </c>
      <c r="M800" s="13">
        <f>AND(L800,F800="Sin intervención")</f>
        <v/>
      </c>
      <c r="N800" s="13">
        <f>AND(L800,OR(F800="Revisado y grabado",F800="En espera",F800="No grabado"))</f>
        <v/>
      </c>
      <c r="O800" s="13">
        <f>AND(L800,OR(F800="Sin intervención",F800="Revisado y grabado"))</f>
        <v/>
      </c>
      <c r="P800" s="13">
        <f>AND(O800,ISNUMBER(A800),ISNUMBER(H800),N(H800)&gt;=N(A800))</f>
        <v/>
      </c>
      <c r="Q800" s="13">
        <f>AND(O800,J800="Sí")</f>
        <v/>
      </c>
      <c r="R800" s="13">
        <f>AND(S800,OR(E800="",AND(L800,F800="")))</f>
        <v/>
      </c>
      <c r="S800" s="13">
        <f>COUNTA(A800:K800)&gt;0</f>
        <v/>
      </c>
    </row>
    <row r="801">
      <c r="A801" s="11" t="n"/>
      <c r="B801" s="12" t="n"/>
      <c r="C801" s="12" t="n"/>
      <c r="D801" s="12" t="n"/>
      <c r="E801" s="12" t="n"/>
      <c r="F801" s="12" t="n"/>
      <c r="G801" s="12" t="n"/>
      <c r="H801" s="11" t="n"/>
      <c r="I801" s="12" t="n"/>
      <c r="J801" s="12" t="n"/>
      <c r="K801" s="12" t="n"/>
      <c r="L801" s="13">
        <f>OR(E801="Pedido",E801="Modificación",E801="Anulación")</f>
        <v/>
      </c>
      <c r="M801" s="13">
        <f>AND(L801,F801="Sin intervención")</f>
        <v/>
      </c>
      <c r="N801" s="13">
        <f>AND(L801,OR(F801="Revisado y grabado",F801="En espera",F801="No grabado"))</f>
        <v/>
      </c>
      <c r="O801" s="13">
        <f>AND(L801,OR(F801="Sin intervención",F801="Revisado y grabado"))</f>
        <v/>
      </c>
      <c r="P801" s="13">
        <f>AND(O801,ISNUMBER(A801),ISNUMBER(H801),N(H801)&gt;=N(A801))</f>
        <v/>
      </c>
      <c r="Q801" s="13">
        <f>AND(O801,J801="Sí")</f>
        <v/>
      </c>
      <c r="R801" s="13">
        <f>AND(S801,OR(E801="",AND(L801,F801="")))</f>
        <v/>
      </c>
      <c r="S801" s="13">
        <f>COUNTA(A801:K801)&gt;0</f>
        <v/>
      </c>
    </row>
    <row r="802">
      <c r="A802" s="11" t="n"/>
      <c r="B802" s="12" t="n"/>
      <c r="C802" s="12" t="n"/>
      <c r="D802" s="12" t="n"/>
      <c r="E802" s="12" t="n"/>
      <c r="F802" s="12" t="n"/>
      <c r="G802" s="12" t="n"/>
      <c r="H802" s="11" t="n"/>
      <c r="I802" s="12" t="n"/>
      <c r="J802" s="12" t="n"/>
      <c r="K802" s="12" t="n"/>
      <c r="L802" s="13">
        <f>OR(E802="Pedido",E802="Modificación",E802="Anulación")</f>
        <v/>
      </c>
      <c r="M802" s="13">
        <f>AND(L802,F802="Sin intervención")</f>
        <v/>
      </c>
      <c r="N802" s="13">
        <f>AND(L802,OR(F802="Revisado y grabado",F802="En espera",F802="No grabado"))</f>
        <v/>
      </c>
      <c r="O802" s="13">
        <f>AND(L802,OR(F802="Sin intervención",F802="Revisado y grabado"))</f>
        <v/>
      </c>
      <c r="P802" s="13">
        <f>AND(O802,ISNUMBER(A802),ISNUMBER(H802),N(H802)&gt;=N(A802))</f>
        <v/>
      </c>
      <c r="Q802" s="13">
        <f>AND(O802,J802="Sí")</f>
        <v/>
      </c>
      <c r="R802" s="13">
        <f>AND(S802,OR(E802="",AND(L802,F802="")))</f>
        <v/>
      </c>
      <c r="S802" s="13">
        <f>COUNTA(A802:K802)&gt;0</f>
        <v/>
      </c>
    </row>
    <row r="803">
      <c r="A803" s="11" t="n"/>
      <c r="B803" s="12" t="n"/>
      <c r="C803" s="12" t="n"/>
      <c r="D803" s="12" t="n"/>
      <c r="E803" s="12" t="n"/>
      <c r="F803" s="12" t="n"/>
      <c r="G803" s="12" t="n"/>
      <c r="H803" s="11" t="n"/>
      <c r="I803" s="12" t="n"/>
      <c r="J803" s="12" t="n"/>
      <c r="K803" s="12" t="n"/>
      <c r="L803" s="13">
        <f>OR(E803="Pedido",E803="Modificación",E803="Anulación")</f>
        <v/>
      </c>
      <c r="M803" s="13">
        <f>AND(L803,F803="Sin intervención")</f>
        <v/>
      </c>
      <c r="N803" s="13">
        <f>AND(L803,OR(F803="Revisado y grabado",F803="En espera",F803="No grabado"))</f>
        <v/>
      </c>
      <c r="O803" s="13">
        <f>AND(L803,OR(F803="Sin intervención",F803="Revisado y grabado"))</f>
        <v/>
      </c>
      <c r="P803" s="13">
        <f>AND(O803,ISNUMBER(A803),ISNUMBER(H803),N(H803)&gt;=N(A803))</f>
        <v/>
      </c>
      <c r="Q803" s="13">
        <f>AND(O803,J803="Sí")</f>
        <v/>
      </c>
      <c r="R803" s="13">
        <f>AND(S803,OR(E803="",AND(L803,F803="")))</f>
        <v/>
      </c>
      <c r="S803" s="13">
        <f>COUNTA(A803:K803)&gt;0</f>
        <v/>
      </c>
    </row>
    <row r="804">
      <c r="A804" s="11" t="n"/>
      <c r="B804" s="12" t="n"/>
      <c r="C804" s="12" t="n"/>
      <c r="D804" s="12" t="n"/>
      <c r="E804" s="12" t="n"/>
      <c r="F804" s="12" t="n"/>
      <c r="G804" s="12" t="n"/>
      <c r="H804" s="11" t="n"/>
      <c r="I804" s="12" t="n"/>
      <c r="J804" s="12" t="n"/>
      <c r="K804" s="12" t="n"/>
      <c r="L804" s="13">
        <f>OR(E804="Pedido",E804="Modificación",E804="Anulación")</f>
        <v/>
      </c>
      <c r="M804" s="13">
        <f>AND(L804,F804="Sin intervención")</f>
        <v/>
      </c>
      <c r="N804" s="13">
        <f>AND(L804,OR(F804="Revisado y grabado",F804="En espera",F804="No grabado"))</f>
        <v/>
      </c>
      <c r="O804" s="13">
        <f>AND(L804,OR(F804="Sin intervención",F804="Revisado y grabado"))</f>
        <v/>
      </c>
      <c r="P804" s="13">
        <f>AND(O804,ISNUMBER(A804),ISNUMBER(H804),N(H804)&gt;=N(A804))</f>
        <v/>
      </c>
      <c r="Q804" s="13">
        <f>AND(O804,J804="Sí")</f>
        <v/>
      </c>
      <c r="R804" s="13">
        <f>AND(S804,OR(E804="",AND(L804,F804="")))</f>
        <v/>
      </c>
      <c r="S804" s="13">
        <f>COUNTA(A804:K804)&gt;0</f>
        <v/>
      </c>
    </row>
    <row r="805">
      <c r="A805" s="11" t="n"/>
      <c r="B805" s="12" t="n"/>
      <c r="C805" s="12" t="n"/>
      <c r="D805" s="12" t="n"/>
      <c r="E805" s="12" t="n"/>
      <c r="F805" s="12" t="n"/>
      <c r="G805" s="12" t="n"/>
      <c r="H805" s="11" t="n"/>
      <c r="I805" s="12" t="n"/>
      <c r="J805" s="12" t="n"/>
      <c r="K805" s="12" t="n"/>
      <c r="L805" s="13">
        <f>OR(E805="Pedido",E805="Modificación",E805="Anulación")</f>
        <v/>
      </c>
      <c r="M805" s="13">
        <f>AND(L805,F805="Sin intervención")</f>
        <v/>
      </c>
      <c r="N805" s="13">
        <f>AND(L805,OR(F805="Revisado y grabado",F805="En espera",F805="No grabado"))</f>
        <v/>
      </c>
      <c r="O805" s="13">
        <f>AND(L805,OR(F805="Sin intervención",F805="Revisado y grabado"))</f>
        <v/>
      </c>
      <c r="P805" s="13">
        <f>AND(O805,ISNUMBER(A805),ISNUMBER(H805),N(H805)&gt;=N(A805))</f>
        <v/>
      </c>
      <c r="Q805" s="13">
        <f>AND(O805,J805="Sí")</f>
        <v/>
      </c>
      <c r="R805" s="13">
        <f>AND(S805,OR(E805="",AND(L805,F805="")))</f>
        <v/>
      </c>
      <c r="S805" s="13">
        <f>COUNTA(A805:K805)&gt;0</f>
        <v/>
      </c>
    </row>
    <row r="806">
      <c r="A806" s="11" t="n"/>
      <c r="B806" s="12" t="n"/>
      <c r="C806" s="12" t="n"/>
      <c r="D806" s="12" t="n"/>
      <c r="E806" s="12" t="n"/>
      <c r="F806" s="12" t="n"/>
      <c r="G806" s="12" t="n"/>
      <c r="H806" s="11" t="n"/>
      <c r="I806" s="12" t="n"/>
      <c r="J806" s="12" t="n"/>
      <c r="K806" s="12" t="n"/>
      <c r="L806" s="13">
        <f>OR(E806="Pedido",E806="Modificación",E806="Anulación")</f>
        <v/>
      </c>
      <c r="M806" s="13">
        <f>AND(L806,F806="Sin intervención")</f>
        <v/>
      </c>
      <c r="N806" s="13">
        <f>AND(L806,OR(F806="Revisado y grabado",F806="En espera",F806="No grabado"))</f>
        <v/>
      </c>
      <c r="O806" s="13">
        <f>AND(L806,OR(F806="Sin intervención",F806="Revisado y grabado"))</f>
        <v/>
      </c>
      <c r="P806" s="13">
        <f>AND(O806,ISNUMBER(A806),ISNUMBER(H806),N(H806)&gt;=N(A806))</f>
        <v/>
      </c>
      <c r="Q806" s="13">
        <f>AND(O806,J806="Sí")</f>
        <v/>
      </c>
      <c r="R806" s="13">
        <f>AND(S806,OR(E806="",AND(L806,F806="")))</f>
        <v/>
      </c>
      <c r="S806" s="13">
        <f>COUNTA(A806:K806)&gt;0</f>
        <v/>
      </c>
    </row>
    <row r="807">
      <c r="A807" s="11" t="n"/>
      <c r="B807" s="12" t="n"/>
      <c r="C807" s="12" t="n"/>
      <c r="D807" s="12" t="n"/>
      <c r="E807" s="12" t="n"/>
      <c r="F807" s="12" t="n"/>
      <c r="G807" s="12" t="n"/>
      <c r="H807" s="11" t="n"/>
      <c r="I807" s="12" t="n"/>
      <c r="J807" s="12" t="n"/>
      <c r="K807" s="12" t="n"/>
      <c r="L807" s="13">
        <f>OR(E807="Pedido",E807="Modificación",E807="Anulación")</f>
        <v/>
      </c>
      <c r="M807" s="13">
        <f>AND(L807,F807="Sin intervención")</f>
        <v/>
      </c>
      <c r="N807" s="13">
        <f>AND(L807,OR(F807="Revisado y grabado",F807="En espera",F807="No grabado"))</f>
        <v/>
      </c>
      <c r="O807" s="13">
        <f>AND(L807,OR(F807="Sin intervención",F807="Revisado y grabado"))</f>
        <v/>
      </c>
      <c r="P807" s="13">
        <f>AND(O807,ISNUMBER(A807),ISNUMBER(H807),N(H807)&gt;=N(A807))</f>
        <v/>
      </c>
      <c r="Q807" s="13">
        <f>AND(O807,J807="Sí")</f>
        <v/>
      </c>
      <c r="R807" s="13">
        <f>AND(S807,OR(E807="",AND(L807,F807="")))</f>
        <v/>
      </c>
      <c r="S807" s="13">
        <f>COUNTA(A807:K807)&gt;0</f>
        <v/>
      </c>
    </row>
    <row r="808">
      <c r="A808" s="11" t="n"/>
      <c r="B808" s="12" t="n"/>
      <c r="C808" s="12" t="n"/>
      <c r="D808" s="12" t="n"/>
      <c r="E808" s="12" t="n"/>
      <c r="F808" s="12" t="n"/>
      <c r="G808" s="12" t="n"/>
      <c r="H808" s="11" t="n"/>
      <c r="I808" s="12" t="n"/>
      <c r="J808" s="12" t="n"/>
      <c r="K808" s="12" t="n"/>
      <c r="L808" s="13">
        <f>OR(E808="Pedido",E808="Modificación",E808="Anulación")</f>
        <v/>
      </c>
      <c r="M808" s="13">
        <f>AND(L808,F808="Sin intervención")</f>
        <v/>
      </c>
      <c r="N808" s="13">
        <f>AND(L808,OR(F808="Revisado y grabado",F808="En espera",F808="No grabado"))</f>
        <v/>
      </c>
      <c r="O808" s="13">
        <f>AND(L808,OR(F808="Sin intervención",F808="Revisado y grabado"))</f>
        <v/>
      </c>
      <c r="P808" s="13">
        <f>AND(O808,ISNUMBER(A808),ISNUMBER(H808),N(H808)&gt;=N(A808))</f>
        <v/>
      </c>
      <c r="Q808" s="13">
        <f>AND(O808,J808="Sí")</f>
        <v/>
      </c>
      <c r="R808" s="13">
        <f>AND(S808,OR(E808="",AND(L808,F808="")))</f>
        <v/>
      </c>
      <c r="S808" s="13">
        <f>COUNTA(A808:K808)&gt;0</f>
        <v/>
      </c>
    </row>
    <row r="809">
      <c r="A809" s="11" t="n"/>
      <c r="B809" s="12" t="n"/>
      <c r="C809" s="12" t="n"/>
      <c r="D809" s="12" t="n"/>
      <c r="E809" s="12" t="n"/>
      <c r="F809" s="12" t="n"/>
      <c r="G809" s="12" t="n"/>
      <c r="H809" s="11" t="n"/>
      <c r="I809" s="12" t="n"/>
      <c r="J809" s="12" t="n"/>
      <c r="K809" s="12" t="n"/>
      <c r="L809" s="13">
        <f>OR(E809="Pedido",E809="Modificación",E809="Anulación")</f>
        <v/>
      </c>
      <c r="M809" s="13">
        <f>AND(L809,F809="Sin intervención")</f>
        <v/>
      </c>
      <c r="N809" s="13">
        <f>AND(L809,OR(F809="Revisado y grabado",F809="En espera",F809="No grabado"))</f>
        <v/>
      </c>
      <c r="O809" s="13">
        <f>AND(L809,OR(F809="Sin intervención",F809="Revisado y grabado"))</f>
        <v/>
      </c>
      <c r="P809" s="13">
        <f>AND(O809,ISNUMBER(A809),ISNUMBER(H809),N(H809)&gt;=N(A809))</f>
        <v/>
      </c>
      <c r="Q809" s="13">
        <f>AND(O809,J809="Sí")</f>
        <v/>
      </c>
      <c r="R809" s="13">
        <f>AND(S809,OR(E809="",AND(L809,F809="")))</f>
        <v/>
      </c>
      <c r="S809" s="13">
        <f>COUNTA(A809:K809)&gt;0</f>
        <v/>
      </c>
    </row>
    <row r="810">
      <c r="A810" s="11" t="n"/>
      <c r="B810" s="12" t="n"/>
      <c r="C810" s="12" t="n"/>
      <c r="D810" s="12" t="n"/>
      <c r="E810" s="12" t="n"/>
      <c r="F810" s="12" t="n"/>
      <c r="G810" s="12" t="n"/>
      <c r="H810" s="11" t="n"/>
      <c r="I810" s="12" t="n"/>
      <c r="J810" s="12" t="n"/>
      <c r="K810" s="12" t="n"/>
      <c r="L810" s="13">
        <f>OR(E810="Pedido",E810="Modificación",E810="Anulación")</f>
        <v/>
      </c>
      <c r="M810" s="13">
        <f>AND(L810,F810="Sin intervención")</f>
        <v/>
      </c>
      <c r="N810" s="13">
        <f>AND(L810,OR(F810="Revisado y grabado",F810="En espera",F810="No grabado"))</f>
        <v/>
      </c>
      <c r="O810" s="13">
        <f>AND(L810,OR(F810="Sin intervención",F810="Revisado y grabado"))</f>
        <v/>
      </c>
      <c r="P810" s="13">
        <f>AND(O810,ISNUMBER(A810),ISNUMBER(H810),N(H810)&gt;=N(A810))</f>
        <v/>
      </c>
      <c r="Q810" s="13">
        <f>AND(O810,J810="Sí")</f>
        <v/>
      </c>
      <c r="R810" s="13">
        <f>AND(S810,OR(E810="",AND(L810,F810="")))</f>
        <v/>
      </c>
      <c r="S810" s="13">
        <f>COUNTA(A810:K810)&gt;0</f>
        <v/>
      </c>
    </row>
    <row r="811">
      <c r="A811" s="11" t="n"/>
      <c r="B811" s="12" t="n"/>
      <c r="C811" s="12" t="n"/>
      <c r="D811" s="12" t="n"/>
      <c r="E811" s="12" t="n"/>
      <c r="F811" s="12" t="n"/>
      <c r="G811" s="12" t="n"/>
      <c r="H811" s="11" t="n"/>
      <c r="I811" s="12" t="n"/>
      <c r="J811" s="12" t="n"/>
      <c r="K811" s="12" t="n"/>
      <c r="L811" s="13">
        <f>OR(E811="Pedido",E811="Modificación",E811="Anulación")</f>
        <v/>
      </c>
      <c r="M811" s="13">
        <f>AND(L811,F811="Sin intervención")</f>
        <v/>
      </c>
      <c r="N811" s="13">
        <f>AND(L811,OR(F811="Revisado y grabado",F811="En espera",F811="No grabado"))</f>
        <v/>
      </c>
      <c r="O811" s="13">
        <f>AND(L811,OR(F811="Sin intervención",F811="Revisado y grabado"))</f>
        <v/>
      </c>
      <c r="P811" s="13">
        <f>AND(O811,ISNUMBER(A811),ISNUMBER(H811),N(H811)&gt;=N(A811))</f>
        <v/>
      </c>
      <c r="Q811" s="13">
        <f>AND(O811,J811="Sí")</f>
        <v/>
      </c>
      <c r="R811" s="13">
        <f>AND(S811,OR(E811="",AND(L811,F811="")))</f>
        <v/>
      </c>
      <c r="S811" s="13">
        <f>COUNTA(A811:K811)&gt;0</f>
        <v/>
      </c>
    </row>
    <row r="812">
      <c r="A812" s="11" t="n"/>
      <c r="B812" s="12" t="n"/>
      <c r="C812" s="12" t="n"/>
      <c r="D812" s="12" t="n"/>
      <c r="E812" s="12" t="n"/>
      <c r="F812" s="12" t="n"/>
      <c r="G812" s="12" t="n"/>
      <c r="H812" s="11" t="n"/>
      <c r="I812" s="12" t="n"/>
      <c r="J812" s="12" t="n"/>
      <c r="K812" s="12" t="n"/>
      <c r="L812" s="13">
        <f>OR(E812="Pedido",E812="Modificación",E812="Anulación")</f>
        <v/>
      </c>
      <c r="M812" s="13">
        <f>AND(L812,F812="Sin intervención")</f>
        <v/>
      </c>
      <c r="N812" s="13">
        <f>AND(L812,OR(F812="Revisado y grabado",F812="En espera",F812="No grabado"))</f>
        <v/>
      </c>
      <c r="O812" s="13">
        <f>AND(L812,OR(F812="Sin intervención",F812="Revisado y grabado"))</f>
        <v/>
      </c>
      <c r="P812" s="13">
        <f>AND(O812,ISNUMBER(A812),ISNUMBER(H812),N(H812)&gt;=N(A812))</f>
        <v/>
      </c>
      <c r="Q812" s="13">
        <f>AND(O812,J812="Sí")</f>
        <v/>
      </c>
      <c r="R812" s="13">
        <f>AND(S812,OR(E812="",AND(L812,F812="")))</f>
        <v/>
      </c>
      <c r="S812" s="13">
        <f>COUNTA(A812:K812)&gt;0</f>
        <v/>
      </c>
    </row>
    <row r="813">
      <c r="A813" s="11" t="n"/>
      <c r="B813" s="12" t="n"/>
      <c r="C813" s="12" t="n"/>
      <c r="D813" s="12" t="n"/>
      <c r="E813" s="12" t="n"/>
      <c r="F813" s="12" t="n"/>
      <c r="G813" s="12" t="n"/>
      <c r="H813" s="11" t="n"/>
      <c r="I813" s="12" t="n"/>
      <c r="J813" s="12" t="n"/>
      <c r="K813" s="12" t="n"/>
      <c r="L813" s="13">
        <f>OR(E813="Pedido",E813="Modificación",E813="Anulación")</f>
        <v/>
      </c>
      <c r="M813" s="13">
        <f>AND(L813,F813="Sin intervención")</f>
        <v/>
      </c>
      <c r="N813" s="13">
        <f>AND(L813,OR(F813="Revisado y grabado",F813="En espera",F813="No grabado"))</f>
        <v/>
      </c>
      <c r="O813" s="13">
        <f>AND(L813,OR(F813="Sin intervención",F813="Revisado y grabado"))</f>
        <v/>
      </c>
      <c r="P813" s="13">
        <f>AND(O813,ISNUMBER(A813),ISNUMBER(H813),N(H813)&gt;=N(A813))</f>
        <v/>
      </c>
      <c r="Q813" s="13">
        <f>AND(O813,J813="Sí")</f>
        <v/>
      </c>
      <c r="R813" s="13">
        <f>AND(S813,OR(E813="",AND(L813,F813="")))</f>
        <v/>
      </c>
      <c r="S813" s="13">
        <f>COUNTA(A813:K813)&gt;0</f>
        <v/>
      </c>
    </row>
    <row r="814">
      <c r="A814" s="11" t="n"/>
      <c r="B814" s="12" t="n"/>
      <c r="C814" s="12" t="n"/>
      <c r="D814" s="12" t="n"/>
      <c r="E814" s="12" t="n"/>
      <c r="F814" s="12" t="n"/>
      <c r="G814" s="12" t="n"/>
      <c r="H814" s="11" t="n"/>
      <c r="I814" s="12" t="n"/>
      <c r="J814" s="12" t="n"/>
      <c r="K814" s="12" t="n"/>
      <c r="L814" s="13">
        <f>OR(E814="Pedido",E814="Modificación",E814="Anulación")</f>
        <v/>
      </c>
      <c r="M814" s="13">
        <f>AND(L814,F814="Sin intervención")</f>
        <v/>
      </c>
      <c r="N814" s="13">
        <f>AND(L814,OR(F814="Revisado y grabado",F814="En espera",F814="No grabado"))</f>
        <v/>
      </c>
      <c r="O814" s="13">
        <f>AND(L814,OR(F814="Sin intervención",F814="Revisado y grabado"))</f>
        <v/>
      </c>
      <c r="P814" s="13">
        <f>AND(O814,ISNUMBER(A814),ISNUMBER(H814),N(H814)&gt;=N(A814))</f>
        <v/>
      </c>
      <c r="Q814" s="13">
        <f>AND(O814,J814="Sí")</f>
        <v/>
      </c>
      <c r="R814" s="13">
        <f>AND(S814,OR(E814="",AND(L814,F814="")))</f>
        <v/>
      </c>
      <c r="S814" s="13">
        <f>COUNTA(A814:K814)&gt;0</f>
        <v/>
      </c>
    </row>
    <row r="815">
      <c r="A815" s="11" t="n"/>
      <c r="B815" s="12" t="n"/>
      <c r="C815" s="12" t="n"/>
      <c r="D815" s="12" t="n"/>
      <c r="E815" s="12" t="n"/>
      <c r="F815" s="12" t="n"/>
      <c r="G815" s="12" t="n"/>
      <c r="H815" s="11" t="n"/>
      <c r="I815" s="12" t="n"/>
      <c r="J815" s="12" t="n"/>
      <c r="K815" s="12" t="n"/>
      <c r="L815" s="13">
        <f>OR(E815="Pedido",E815="Modificación",E815="Anulación")</f>
        <v/>
      </c>
      <c r="M815" s="13">
        <f>AND(L815,F815="Sin intervención")</f>
        <v/>
      </c>
      <c r="N815" s="13">
        <f>AND(L815,OR(F815="Revisado y grabado",F815="En espera",F815="No grabado"))</f>
        <v/>
      </c>
      <c r="O815" s="13">
        <f>AND(L815,OR(F815="Sin intervención",F815="Revisado y grabado"))</f>
        <v/>
      </c>
      <c r="P815" s="13">
        <f>AND(O815,ISNUMBER(A815),ISNUMBER(H815),N(H815)&gt;=N(A815))</f>
        <v/>
      </c>
      <c r="Q815" s="13">
        <f>AND(O815,J815="Sí")</f>
        <v/>
      </c>
      <c r="R815" s="13">
        <f>AND(S815,OR(E815="",AND(L815,F815="")))</f>
        <v/>
      </c>
      <c r="S815" s="13">
        <f>COUNTA(A815:K815)&gt;0</f>
        <v/>
      </c>
    </row>
    <row r="816">
      <c r="A816" s="11" t="n"/>
      <c r="B816" s="12" t="n"/>
      <c r="C816" s="12" t="n"/>
      <c r="D816" s="12" t="n"/>
      <c r="E816" s="12" t="n"/>
      <c r="F816" s="12" t="n"/>
      <c r="G816" s="12" t="n"/>
      <c r="H816" s="11" t="n"/>
      <c r="I816" s="12" t="n"/>
      <c r="J816" s="12" t="n"/>
      <c r="K816" s="12" t="n"/>
      <c r="L816" s="13">
        <f>OR(E816="Pedido",E816="Modificación",E816="Anulación")</f>
        <v/>
      </c>
      <c r="M816" s="13">
        <f>AND(L816,F816="Sin intervención")</f>
        <v/>
      </c>
      <c r="N816" s="13">
        <f>AND(L816,OR(F816="Revisado y grabado",F816="En espera",F816="No grabado"))</f>
        <v/>
      </c>
      <c r="O816" s="13">
        <f>AND(L816,OR(F816="Sin intervención",F816="Revisado y grabado"))</f>
        <v/>
      </c>
      <c r="P816" s="13">
        <f>AND(O816,ISNUMBER(A816),ISNUMBER(H816),N(H816)&gt;=N(A816))</f>
        <v/>
      </c>
      <c r="Q816" s="13">
        <f>AND(O816,J816="Sí")</f>
        <v/>
      </c>
      <c r="R816" s="13">
        <f>AND(S816,OR(E816="",AND(L816,F816="")))</f>
        <v/>
      </c>
      <c r="S816" s="13">
        <f>COUNTA(A816:K816)&gt;0</f>
        <v/>
      </c>
    </row>
    <row r="817">
      <c r="A817" s="11" t="n"/>
      <c r="B817" s="12" t="n"/>
      <c r="C817" s="12" t="n"/>
      <c r="D817" s="12" t="n"/>
      <c r="E817" s="12" t="n"/>
      <c r="F817" s="12" t="n"/>
      <c r="G817" s="12" t="n"/>
      <c r="H817" s="11" t="n"/>
      <c r="I817" s="12" t="n"/>
      <c r="J817" s="12" t="n"/>
      <c r="K817" s="12" t="n"/>
      <c r="L817" s="13">
        <f>OR(E817="Pedido",E817="Modificación",E817="Anulación")</f>
        <v/>
      </c>
      <c r="M817" s="13">
        <f>AND(L817,F817="Sin intervención")</f>
        <v/>
      </c>
      <c r="N817" s="13">
        <f>AND(L817,OR(F817="Revisado y grabado",F817="En espera",F817="No grabado"))</f>
        <v/>
      </c>
      <c r="O817" s="13">
        <f>AND(L817,OR(F817="Sin intervención",F817="Revisado y grabado"))</f>
        <v/>
      </c>
      <c r="P817" s="13">
        <f>AND(O817,ISNUMBER(A817),ISNUMBER(H817),N(H817)&gt;=N(A817))</f>
        <v/>
      </c>
      <c r="Q817" s="13">
        <f>AND(O817,J817="Sí")</f>
        <v/>
      </c>
      <c r="R817" s="13">
        <f>AND(S817,OR(E817="",AND(L817,F817="")))</f>
        <v/>
      </c>
      <c r="S817" s="13">
        <f>COUNTA(A817:K817)&gt;0</f>
        <v/>
      </c>
    </row>
    <row r="818">
      <c r="A818" s="11" t="n"/>
      <c r="B818" s="12" t="n"/>
      <c r="C818" s="12" t="n"/>
      <c r="D818" s="12" t="n"/>
      <c r="E818" s="12" t="n"/>
      <c r="F818" s="12" t="n"/>
      <c r="G818" s="12" t="n"/>
      <c r="H818" s="11" t="n"/>
      <c r="I818" s="12" t="n"/>
      <c r="J818" s="12" t="n"/>
      <c r="K818" s="12" t="n"/>
      <c r="L818" s="13">
        <f>OR(E818="Pedido",E818="Modificación",E818="Anulación")</f>
        <v/>
      </c>
      <c r="M818" s="13">
        <f>AND(L818,F818="Sin intervención")</f>
        <v/>
      </c>
      <c r="N818" s="13">
        <f>AND(L818,OR(F818="Revisado y grabado",F818="En espera",F818="No grabado"))</f>
        <v/>
      </c>
      <c r="O818" s="13">
        <f>AND(L818,OR(F818="Sin intervención",F818="Revisado y grabado"))</f>
        <v/>
      </c>
      <c r="P818" s="13">
        <f>AND(O818,ISNUMBER(A818),ISNUMBER(H818),N(H818)&gt;=N(A818))</f>
        <v/>
      </c>
      <c r="Q818" s="13">
        <f>AND(O818,J818="Sí")</f>
        <v/>
      </c>
      <c r="R818" s="13">
        <f>AND(S818,OR(E818="",AND(L818,F818="")))</f>
        <v/>
      </c>
      <c r="S818" s="13">
        <f>COUNTA(A818:K818)&gt;0</f>
        <v/>
      </c>
    </row>
    <row r="819">
      <c r="A819" s="11" t="n"/>
      <c r="B819" s="12" t="n"/>
      <c r="C819" s="12" t="n"/>
      <c r="D819" s="12" t="n"/>
      <c r="E819" s="12" t="n"/>
      <c r="F819" s="12" t="n"/>
      <c r="G819" s="12" t="n"/>
      <c r="H819" s="11" t="n"/>
      <c r="I819" s="12" t="n"/>
      <c r="J819" s="12" t="n"/>
      <c r="K819" s="12" t="n"/>
      <c r="L819" s="13">
        <f>OR(E819="Pedido",E819="Modificación",E819="Anulación")</f>
        <v/>
      </c>
      <c r="M819" s="13">
        <f>AND(L819,F819="Sin intervención")</f>
        <v/>
      </c>
      <c r="N819" s="13">
        <f>AND(L819,OR(F819="Revisado y grabado",F819="En espera",F819="No grabado"))</f>
        <v/>
      </c>
      <c r="O819" s="13">
        <f>AND(L819,OR(F819="Sin intervención",F819="Revisado y grabado"))</f>
        <v/>
      </c>
      <c r="P819" s="13">
        <f>AND(O819,ISNUMBER(A819),ISNUMBER(H819),N(H819)&gt;=N(A819))</f>
        <v/>
      </c>
      <c r="Q819" s="13">
        <f>AND(O819,J819="Sí")</f>
        <v/>
      </c>
      <c r="R819" s="13">
        <f>AND(S819,OR(E819="",AND(L819,F819="")))</f>
        <v/>
      </c>
      <c r="S819" s="13">
        <f>COUNTA(A819:K819)&gt;0</f>
        <v/>
      </c>
    </row>
    <row r="820">
      <c r="A820" s="11" t="n"/>
      <c r="B820" s="12" t="n"/>
      <c r="C820" s="12" t="n"/>
      <c r="D820" s="12" t="n"/>
      <c r="E820" s="12" t="n"/>
      <c r="F820" s="12" t="n"/>
      <c r="G820" s="12" t="n"/>
      <c r="H820" s="11" t="n"/>
      <c r="I820" s="12" t="n"/>
      <c r="J820" s="12" t="n"/>
      <c r="K820" s="12" t="n"/>
      <c r="L820" s="13">
        <f>OR(E820="Pedido",E820="Modificación",E820="Anulación")</f>
        <v/>
      </c>
      <c r="M820" s="13">
        <f>AND(L820,F820="Sin intervención")</f>
        <v/>
      </c>
      <c r="N820" s="13">
        <f>AND(L820,OR(F820="Revisado y grabado",F820="En espera",F820="No grabado"))</f>
        <v/>
      </c>
      <c r="O820" s="13">
        <f>AND(L820,OR(F820="Sin intervención",F820="Revisado y grabado"))</f>
        <v/>
      </c>
      <c r="P820" s="13">
        <f>AND(O820,ISNUMBER(A820),ISNUMBER(H820),N(H820)&gt;=N(A820))</f>
        <v/>
      </c>
      <c r="Q820" s="13">
        <f>AND(O820,J820="Sí")</f>
        <v/>
      </c>
      <c r="R820" s="13">
        <f>AND(S820,OR(E820="",AND(L820,F820="")))</f>
        <v/>
      </c>
      <c r="S820" s="13">
        <f>COUNTA(A820:K820)&gt;0</f>
        <v/>
      </c>
    </row>
    <row r="821">
      <c r="A821" s="11" t="n"/>
      <c r="B821" s="12" t="n"/>
      <c r="C821" s="12" t="n"/>
      <c r="D821" s="12" t="n"/>
      <c r="E821" s="12" t="n"/>
      <c r="F821" s="12" t="n"/>
      <c r="G821" s="12" t="n"/>
      <c r="H821" s="11" t="n"/>
      <c r="I821" s="12" t="n"/>
      <c r="J821" s="12" t="n"/>
      <c r="K821" s="12" t="n"/>
      <c r="L821" s="13">
        <f>OR(E821="Pedido",E821="Modificación",E821="Anulación")</f>
        <v/>
      </c>
      <c r="M821" s="13">
        <f>AND(L821,F821="Sin intervención")</f>
        <v/>
      </c>
      <c r="N821" s="13">
        <f>AND(L821,OR(F821="Revisado y grabado",F821="En espera",F821="No grabado"))</f>
        <v/>
      </c>
      <c r="O821" s="13">
        <f>AND(L821,OR(F821="Sin intervención",F821="Revisado y grabado"))</f>
        <v/>
      </c>
      <c r="P821" s="13">
        <f>AND(O821,ISNUMBER(A821),ISNUMBER(H821),N(H821)&gt;=N(A821))</f>
        <v/>
      </c>
      <c r="Q821" s="13">
        <f>AND(O821,J821="Sí")</f>
        <v/>
      </c>
      <c r="R821" s="13">
        <f>AND(S821,OR(E821="",AND(L821,F821="")))</f>
        <v/>
      </c>
      <c r="S821" s="13">
        <f>COUNTA(A821:K821)&gt;0</f>
        <v/>
      </c>
    </row>
    <row r="822">
      <c r="A822" s="11" t="n"/>
      <c r="B822" s="12" t="n"/>
      <c r="C822" s="12" t="n"/>
      <c r="D822" s="12" t="n"/>
      <c r="E822" s="12" t="n"/>
      <c r="F822" s="12" t="n"/>
      <c r="G822" s="12" t="n"/>
      <c r="H822" s="11" t="n"/>
      <c r="I822" s="12" t="n"/>
      <c r="J822" s="12" t="n"/>
      <c r="K822" s="12" t="n"/>
      <c r="L822" s="13">
        <f>OR(E822="Pedido",E822="Modificación",E822="Anulación")</f>
        <v/>
      </c>
      <c r="M822" s="13">
        <f>AND(L822,F822="Sin intervención")</f>
        <v/>
      </c>
      <c r="N822" s="13">
        <f>AND(L822,OR(F822="Revisado y grabado",F822="En espera",F822="No grabado"))</f>
        <v/>
      </c>
      <c r="O822" s="13">
        <f>AND(L822,OR(F822="Sin intervención",F822="Revisado y grabado"))</f>
        <v/>
      </c>
      <c r="P822" s="13">
        <f>AND(O822,ISNUMBER(A822),ISNUMBER(H822),N(H822)&gt;=N(A822))</f>
        <v/>
      </c>
      <c r="Q822" s="13">
        <f>AND(O822,J822="Sí")</f>
        <v/>
      </c>
      <c r="R822" s="13">
        <f>AND(S822,OR(E822="",AND(L822,F822="")))</f>
        <v/>
      </c>
      <c r="S822" s="13">
        <f>COUNTA(A822:K822)&gt;0</f>
        <v/>
      </c>
    </row>
    <row r="823">
      <c r="A823" s="11" t="n"/>
      <c r="B823" s="12" t="n"/>
      <c r="C823" s="12" t="n"/>
      <c r="D823" s="12" t="n"/>
      <c r="E823" s="12" t="n"/>
      <c r="F823" s="12" t="n"/>
      <c r="G823" s="12" t="n"/>
      <c r="H823" s="11" t="n"/>
      <c r="I823" s="12" t="n"/>
      <c r="J823" s="12" t="n"/>
      <c r="K823" s="12" t="n"/>
      <c r="L823" s="13">
        <f>OR(E823="Pedido",E823="Modificación",E823="Anulación")</f>
        <v/>
      </c>
      <c r="M823" s="13">
        <f>AND(L823,F823="Sin intervención")</f>
        <v/>
      </c>
      <c r="N823" s="13">
        <f>AND(L823,OR(F823="Revisado y grabado",F823="En espera",F823="No grabado"))</f>
        <v/>
      </c>
      <c r="O823" s="13">
        <f>AND(L823,OR(F823="Sin intervención",F823="Revisado y grabado"))</f>
        <v/>
      </c>
      <c r="P823" s="13">
        <f>AND(O823,ISNUMBER(A823),ISNUMBER(H823),N(H823)&gt;=N(A823))</f>
        <v/>
      </c>
      <c r="Q823" s="13">
        <f>AND(O823,J823="Sí")</f>
        <v/>
      </c>
      <c r="R823" s="13">
        <f>AND(S823,OR(E823="",AND(L823,F823="")))</f>
        <v/>
      </c>
      <c r="S823" s="13">
        <f>COUNTA(A823:K823)&gt;0</f>
        <v/>
      </c>
    </row>
    <row r="824">
      <c r="A824" s="11" t="n"/>
      <c r="B824" s="12" t="n"/>
      <c r="C824" s="12" t="n"/>
      <c r="D824" s="12" t="n"/>
      <c r="E824" s="12" t="n"/>
      <c r="F824" s="12" t="n"/>
      <c r="G824" s="12" t="n"/>
      <c r="H824" s="11" t="n"/>
      <c r="I824" s="12" t="n"/>
      <c r="J824" s="12" t="n"/>
      <c r="K824" s="12" t="n"/>
      <c r="L824" s="13">
        <f>OR(E824="Pedido",E824="Modificación",E824="Anulación")</f>
        <v/>
      </c>
      <c r="M824" s="13">
        <f>AND(L824,F824="Sin intervención")</f>
        <v/>
      </c>
      <c r="N824" s="13">
        <f>AND(L824,OR(F824="Revisado y grabado",F824="En espera",F824="No grabado"))</f>
        <v/>
      </c>
      <c r="O824" s="13">
        <f>AND(L824,OR(F824="Sin intervención",F824="Revisado y grabado"))</f>
        <v/>
      </c>
      <c r="P824" s="13">
        <f>AND(O824,ISNUMBER(A824),ISNUMBER(H824),N(H824)&gt;=N(A824))</f>
        <v/>
      </c>
      <c r="Q824" s="13">
        <f>AND(O824,J824="Sí")</f>
        <v/>
      </c>
      <c r="R824" s="13">
        <f>AND(S824,OR(E824="",AND(L824,F824="")))</f>
        <v/>
      </c>
      <c r="S824" s="13">
        <f>COUNTA(A824:K824)&gt;0</f>
        <v/>
      </c>
    </row>
    <row r="825">
      <c r="A825" s="11" t="n"/>
      <c r="B825" s="12" t="n"/>
      <c r="C825" s="12" t="n"/>
      <c r="D825" s="12" t="n"/>
      <c r="E825" s="12" t="n"/>
      <c r="F825" s="12" t="n"/>
      <c r="G825" s="12" t="n"/>
      <c r="H825" s="11" t="n"/>
      <c r="I825" s="12" t="n"/>
      <c r="J825" s="12" t="n"/>
      <c r="K825" s="12" t="n"/>
      <c r="L825" s="13">
        <f>OR(E825="Pedido",E825="Modificación",E825="Anulación")</f>
        <v/>
      </c>
      <c r="M825" s="13">
        <f>AND(L825,F825="Sin intervención")</f>
        <v/>
      </c>
      <c r="N825" s="13">
        <f>AND(L825,OR(F825="Revisado y grabado",F825="En espera",F825="No grabado"))</f>
        <v/>
      </c>
      <c r="O825" s="13">
        <f>AND(L825,OR(F825="Sin intervención",F825="Revisado y grabado"))</f>
        <v/>
      </c>
      <c r="P825" s="13">
        <f>AND(O825,ISNUMBER(A825),ISNUMBER(H825),N(H825)&gt;=N(A825))</f>
        <v/>
      </c>
      <c r="Q825" s="13">
        <f>AND(O825,J825="Sí")</f>
        <v/>
      </c>
      <c r="R825" s="13">
        <f>AND(S825,OR(E825="",AND(L825,F825="")))</f>
        <v/>
      </c>
      <c r="S825" s="13">
        <f>COUNTA(A825:K825)&gt;0</f>
        <v/>
      </c>
    </row>
    <row r="826">
      <c r="A826" s="11" t="n"/>
      <c r="B826" s="12" t="n"/>
      <c r="C826" s="12" t="n"/>
      <c r="D826" s="12" t="n"/>
      <c r="E826" s="12" t="n"/>
      <c r="F826" s="12" t="n"/>
      <c r="G826" s="12" t="n"/>
      <c r="H826" s="11" t="n"/>
      <c r="I826" s="12" t="n"/>
      <c r="J826" s="12" t="n"/>
      <c r="K826" s="12" t="n"/>
      <c r="L826" s="13">
        <f>OR(E826="Pedido",E826="Modificación",E826="Anulación")</f>
        <v/>
      </c>
      <c r="M826" s="13">
        <f>AND(L826,F826="Sin intervención")</f>
        <v/>
      </c>
      <c r="N826" s="13">
        <f>AND(L826,OR(F826="Revisado y grabado",F826="En espera",F826="No grabado"))</f>
        <v/>
      </c>
      <c r="O826" s="13">
        <f>AND(L826,OR(F826="Sin intervención",F826="Revisado y grabado"))</f>
        <v/>
      </c>
      <c r="P826" s="13">
        <f>AND(O826,ISNUMBER(A826),ISNUMBER(H826),N(H826)&gt;=N(A826))</f>
        <v/>
      </c>
      <c r="Q826" s="13">
        <f>AND(O826,J826="Sí")</f>
        <v/>
      </c>
      <c r="R826" s="13">
        <f>AND(S826,OR(E826="",AND(L826,F826="")))</f>
        <v/>
      </c>
      <c r="S826" s="13">
        <f>COUNTA(A826:K826)&gt;0</f>
        <v/>
      </c>
    </row>
    <row r="827">
      <c r="A827" s="11" t="n"/>
      <c r="B827" s="12" t="n"/>
      <c r="C827" s="12" t="n"/>
      <c r="D827" s="12" t="n"/>
      <c r="E827" s="12" t="n"/>
      <c r="F827" s="12" t="n"/>
      <c r="G827" s="12" t="n"/>
      <c r="H827" s="11" t="n"/>
      <c r="I827" s="12" t="n"/>
      <c r="J827" s="12" t="n"/>
      <c r="K827" s="12" t="n"/>
      <c r="L827" s="13">
        <f>OR(E827="Pedido",E827="Modificación",E827="Anulación")</f>
        <v/>
      </c>
      <c r="M827" s="13">
        <f>AND(L827,F827="Sin intervención")</f>
        <v/>
      </c>
      <c r="N827" s="13">
        <f>AND(L827,OR(F827="Revisado y grabado",F827="En espera",F827="No grabado"))</f>
        <v/>
      </c>
      <c r="O827" s="13">
        <f>AND(L827,OR(F827="Sin intervención",F827="Revisado y grabado"))</f>
        <v/>
      </c>
      <c r="P827" s="13">
        <f>AND(O827,ISNUMBER(A827),ISNUMBER(H827),N(H827)&gt;=N(A827))</f>
        <v/>
      </c>
      <c r="Q827" s="13">
        <f>AND(O827,J827="Sí")</f>
        <v/>
      </c>
      <c r="R827" s="13">
        <f>AND(S827,OR(E827="",AND(L827,F827="")))</f>
        <v/>
      </c>
      <c r="S827" s="13">
        <f>COUNTA(A827:K827)&gt;0</f>
        <v/>
      </c>
    </row>
    <row r="828">
      <c r="A828" s="11" t="n"/>
      <c r="B828" s="12" t="n"/>
      <c r="C828" s="12" t="n"/>
      <c r="D828" s="12" t="n"/>
      <c r="E828" s="12" t="n"/>
      <c r="F828" s="12" t="n"/>
      <c r="G828" s="12" t="n"/>
      <c r="H828" s="11" t="n"/>
      <c r="I828" s="12" t="n"/>
      <c r="J828" s="12" t="n"/>
      <c r="K828" s="12" t="n"/>
      <c r="L828" s="13">
        <f>OR(E828="Pedido",E828="Modificación",E828="Anulación")</f>
        <v/>
      </c>
      <c r="M828" s="13">
        <f>AND(L828,F828="Sin intervención")</f>
        <v/>
      </c>
      <c r="N828" s="13">
        <f>AND(L828,OR(F828="Revisado y grabado",F828="En espera",F828="No grabado"))</f>
        <v/>
      </c>
      <c r="O828" s="13">
        <f>AND(L828,OR(F828="Sin intervención",F828="Revisado y grabado"))</f>
        <v/>
      </c>
      <c r="P828" s="13">
        <f>AND(O828,ISNUMBER(A828),ISNUMBER(H828),N(H828)&gt;=N(A828))</f>
        <v/>
      </c>
      <c r="Q828" s="13">
        <f>AND(O828,J828="Sí")</f>
        <v/>
      </c>
      <c r="R828" s="13">
        <f>AND(S828,OR(E828="",AND(L828,F828="")))</f>
        <v/>
      </c>
      <c r="S828" s="13">
        <f>COUNTA(A828:K828)&gt;0</f>
        <v/>
      </c>
    </row>
    <row r="829">
      <c r="A829" s="11" t="n"/>
      <c r="B829" s="12" t="n"/>
      <c r="C829" s="12" t="n"/>
      <c r="D829" s="12" t="n"/>
      <c r="E829" s="12" t="n"/>
      <c r="F829" s="12" t="n"/>
      <c r="G829" s="12" t="n"/>
      <c r="H829" s="11" t="n"/>
      <c r="I829" s="12" t="n"/>
      <c r="J829" s="12" t="n"/>
      <c r="K829" s="12" t="n"/>
      <c r="L829" s="13">
        <f>OR(E829="Pedido",E829="Modificación",E829="Anulación")</f>
        <v/>
      </c>
      <c r="M829" s="13">
        <f>AND(L829,F829="Sin intervención")</f>
        <v/>
      </c>
      <c r="N829" s="13">
        <f>AND(L829,OR(F829="Revisado y grabado",F829="En espera",F829="No grabado"))</f>
        <v/>
      </c>
      <c r="O829" s="13">
        <f>AND(L829,OR(F829="Sin intervención",F829="Revisado y grabado"))</f>
        <v/>
      </c>
      <c r="P829" s="13">
        <f>AND(O829,ISNUMBER(A829),ISNUMBER(H829),N(H829)&gt;=N(A829))</f>
        <v/>
      </c>
      <c r="Q829" s="13">
        <f>AND(O829,J829="Sí")</f>
        <v/>
      </c>
      <c r="R829" s="13">
        <f>AND(S829,OR(E829="",AND(L829,F829="")))</f>
        <v/>
      </c>
      <c r="S829" s="13">
        <f>COUNTA(A829:K829)&gt;0</f>
        <v/>
      </c>
    </row>
    <row r="830">
      <c r="A830" s="11" t="n"/>
      <c r="B830" s="12" t="n"/>
      <c r="C830" s="12" t="n"/>
      <c r="D830" s="12" t="n"/>
      <c r="E830" s="12" t="n"/>
      <c r="F830" s="12" t="n"/>
      <c r="G830" s="12" t="n"/>
      <c r="H830" s="11" t="n"/>
      <c r="I830" s="12" t="n"/>
      <c r="J830" s="12" t="n"/>
      <c r="K830" s="12" t="n"/>
      <c r="L830" s="13">
        <f>OR(E830="Pedido",E830="Modificación",E830="Anulación")</f>
        <v/>
      </c>
      <c r="M830" s="13">
        <f>AND(L830,F830="Sin intervención")</f>
        <v/>
      </c>
      <c r="N830" s="13">
        <f>AND(L830,OR(F830="Revisado y grabado",F830="En espera",F830="No grabado"))</f>
        <v/>
      </c>
      <c r="O830" s="13">
        <f>AND(L830,OR(F830="Sin intervención",F830="Revisado y grabado"))</f>
        <v/>
      </c>
      <c r="P830" s="13">
        <f>AND(O830,ISNUMBER(A830),ISNUMBER(H830),N(H830)&gt;=N(A830))</f>
        <v/>
      </c>
      <c r="Q830" s="13">
        <f>AND(O830,J830="Sí")</f>
        <v/>
      </c>
      <c r="R830" s="13">
        <f>AND(S830,OR(E830="",AND(L830,F830="")))</f>
        <v/>
      </c>
      <c r="S830" s="13">
        <f>COUNTA(A830:K830)&gt;0</f>
        <v/>
      </c>
    </row>
    <row r="831">
      <c r="A831" s="11" t="n"/>
      <c r="B831" s="12" t="n"/>
      <c r="C831" s="12" t="n"/>
      <c r="D831" s="12" t="n"/>
      <c r="E831" s="12" t="n"/>
      <c r="F831" s="12" t="n"/>
      <c r="G831" s="12" t="n"/>
      <c r="H831" s="11" t="n"/>
      <c r="I831" s="12" t="n"/>
      <c r="J831" s="12" t="n"/>
      <c r="K831" s="12" t="n"/>
      <c r="L831" s="13">
        <f>OR(E831="Pedido",E831="Modificación",E831="Anulación")</f>
        <v/>
      </c>
      <c r="M831" s="13">
        <f>AND(L831,F831="Sin intervención")</f>
        <v/>
      </c>
      <c r="N831" s="13">
        <f>AND(L831,OR(F831="Revisado y grabado",F831="En espera",F831="No grabado"))</f>
        <v/>
      </c>
      <c r="O831" s="13">
        <f>AND(L831,OR(F831="Sin intervención",F831="Revisado y grabado"))</f>
        <v/>
      </c>
      <c r="P831" s="13">
        <f>AND(O831,ISNUMBER(A831),ISNUMBER(H831),N(H831)&gt;=N(A831))</f>
        <v/>
      </c>
      <c r="Q831" s="13">
        <f>AND(O831,J831="Sí")</f>
        <v/>
      </c>
      <c r="R831" s="13">
        <f>AND(S831,OR(E831="",AND(L831,F831="")))</f>
        <v/>
      </c>
      <c r="S831" s="13">
        <f>COUNTA(A831:K831)&gt;0</f>
        <v/>
      </c>
    </row>
    <row r="832">
      <c r="A832" s="11" t="n"/>
      <c r="B832" s="12" t="n"/>
      <c r="C832" s="12" t="n"/>
      <c r="D832" s="12" t="n"/>
      <c r="E832" s="12" t="n"/>
      <c r="F832" s="12" t="n"/>
      <c r="G832" s="12" t="n"/>
      <c r="H832" s="11" t="n"/>
      <c r="I832" s="12" t="n"/>
      <c r="J832" s="12" t="n"/>
      <c r="K832" s="12" t="n"/>
      <c r="L832" s="13">
        <f>OR(E832="Pedido",E832="Modificación",E832="Anulación")</f>
        <v/>
      </c>
      <c r="M832" s="13">
        <f>AND(L832,F832="Sin intervención")</f>
        <v/>
      </c>
      <c r="N832" s="13">
        <f>AND(L832,OR(F832="Revisado y grabado",F832="En espera",F832="No grabado"))</f>
        <v/>
      </c>
      <c r="O832" s="13">
        <f>AND(L832,OR(F832="Sin intervención",F832="Revisado y grabado"))</f>
        <v/>
      </c>
      <c r="P832" s="13">
        <f>AND(O832,ISNUMBER(A832),ISNUMBER(H832),N(H832)&gt;=N(A832))</f>
        <v/>
      </c>
      <c r="Q832" s="13">
        <f>AND(O832,J832="Sí")</f>
        <v/>
      </c>
      <c r="R832" s="13">
        <f>AND(S832,OR(E832="",AND(L832,F832="")))</f>
        <v/>
      </c>
      <c r="S832" s="13">
        <f>COUNTA(A832:K832)&gt;0</f>
        <v/>
      </c>
    </row>
    <row r="833">
      <c r="A833" s="11" t="n"/>
      <c r="B833" s="12" t="n"/>
      <c r="C833" s="12" t="n"/>
      <c r="D833" s="12" t="n"/>
      <c r="E833" s="12" t="n"/>
      <c r="F833" s="12" t="n"/>
      <c r="G833" s="12" t="n"/>
      <c r="H833" s="11" t="n"/>
      <c r="I833" s="12" t="n"/>
      <c r="J833" s="12" t="n"/>
      <c r="K833" s="12" t="n"/>
      <c r="L833" s="13">
        <f>OR(E833="Pedido",E833="Modificación",E833="Anulación")</f>
        <v/>
      </c>
      <c r="M833" s="13">
        <f>AND(L833,F833="Sin intervención")</f>
        <v/>
      </c>
      <c r="N833" s="13">
        <f>AND(L833,OR(F833="Revisado y grabado",F833="En espera",F833="No grabado"))</f>
        <v/>
      </c>
      <c r="O833" s="13">
        <f>AND(L833,OR(F833="Sin intervención",F833="Revisado y grabado"))</f>
        <v/>
      </c>
      <c r="P833" s="13">
        <f>AND(O833,ISNUMBER(A833),ISNUMBER(H833),N(H833)&gt;=N(A833))</f>
        <v/>
      </c>
      <c r="Q833" s="13">
        <f>AND(O833,J833="Sí")</f>
        <v/>
      </c>
      <c r="R833" s="13">
        <f>AND(S833,OR(E833="",AND(L833,F833="")))</f>
        <v/>
      </c>
      <c r="S833" s="13">
        <f>COUNTA(A833:K833)&gt;0</f>
        <v/>
      </c>
    </row>
    <row r="834">
      <c r="A834" s="11" t="n"/>
      <c r="B834" s="12" t="n"/>
      <c r="C834" s="12" t="n"/>
      <c r="D834" s="12" t="n"/>
      <c r="E834" s="12" t="n"/>
      <c r="F834" s="12" t="n"/>
      <c r="G834" s="12" t="n"/>
      <c r="H834" s="11" t="n"/>
      <c r="I834" s="12" t="n"/>
      <c r="J834" s="12" t="n"/>
      <c r="K834" s="12" t="n"/>
      <c r="L834" s="13">
        <f>OR(E834="Pedido",E834="Modificación",E834="Anulación")</f>
        <v/>
      </c>
      <c r="M834" s="13">
        <f>AND(L834,F834="Sin intervención")</f>
        <v/>
      </c>
      <c r="N834" s="13">
        <f>AND(L834,OR(F834="Revisado y grabado",F834="En espera",F834="No grabado"))</f>
        <v/>
      </c>
      <c r="O834" s="13">
        <f>AND(L834,OR(F834="Sin intervención",F834="Revisado y grabado"))</f>
        <v/>
      </c>
      <c r="P834" s="13">
        <f>AND(O834,ISNUMBER(A834),ISNUMBER(H834),N(H834)&gt;=N(A834))</f>
        <v/>
      </c>
      <c r="Q834" s="13">
        <f>AND(O834,J834="Sí")</f>
        <v/>
      </c>
      <c r="R834" s="13">
        <f>AND(S834,OR(E834="",AND(L834,F834="")))</f>
        <v/>
      </c>
      <c r="S834" s="13">
        <f>COUNTA(A834:K834)&gt;0</f>
        <v/>
      </c>
    </row>
    <row r="835">
      <c r="A835" s="11" t="n"/>
      <c r="B835" s="12" t="n"/>
      <c r="C835" s="12" t="n"/>
      <c r="D835" s="12" t="n"/>
      <c r="E835" s="12" t="n"/>
      <c r="F835" s="12" t="n"/>
      <c r="G835" s="12" t="n"/>
      <c r="H835" s="11" t="n"/>
      <c r="I835" s="12" t="n"/>
      <c r="J835" s="12" t="n"/>
      <c r="K835" s="12" t="n"/>
      <c r="L835" s="13">
        <f>OR(E835="Pedido",E835="Modificación",E835="Anulación")</f>
        <v/>
      </c>
      <c r="M835" s="13">
        <f>AND(L835,F835="Sin intervención")</f>
        <v/>
      </c>
      <c r="N835" s="13">
        <f>AND(L835,OR(F835="Revisado y grabado",F835="En espera",F835="No grabado"))</f>
        <v/>
      </c>
      <c r="O835" s="13">
        <f>AND(L835,OR(F835="Sin intervención",F835="Revisado y grabado"))</f>
        <v/>
      </c>
      <c r="P835" s="13">
        <f>AND(O835,ISNUMBER(A835),ISNUMBER(H835),N(H835)&gt;=N(A835))</f>
        <v/>
      </c>
      <c r="Q835" s="13">
        <f>AND(O835,J835="Sí")</f>
        <v/>
      </c>
      <c r="R835" s="13">
        <f>AND(S835,OR(E835="",AND(L835,F835="")))</f>
        <v/>
      </c>
      <c r="S835" s="13">
        <f>COUNTA(A835:K835)&gt;0</f>
        <v/>
      </c>
    </row>
    <row r="836">
      <c r="A836" s="11" t="n"/>
      <c r="B836" s="12" t="n"/>
      <c r="C836" s="12" t="n"/>
      <c r="D836" s="12" t="n"/>
      <c r="E836" s="12" t="n"/>
      <c r="F836" s="12" t="n"/>
      <c r="G836" s="12" t="n"/>
      <c r="H836" s="11" t="n"/>
      <c r="I836" s="12" t="n"/>
      <c r="J836" s="12" t="n"/>
      <c r="K836" s="12" t="n"/>
      <c r="L836" s="13">
        <f>OR(E836="Pedido",E836="Modificación",E836="Anulación")</f>
        <v/>
      </c>
      <c r="M836" s="13">
        <f>AND(L836,F836="Sin intervención")</f>
        <v/>
      </c>
      <c r="N836" s="13">
        <f>AND(L836,OR(F836="Revisado y grabado",F836="En espera",F836="No grabado"))</f>
        <v/>
      </c>
      <c r="O836" s="13">
        <f>AND(L836,OR(F836="Sin intervención",F836="Revisado y grabado"))</f>
        <v/>
      </c>
      <c r="P836" s="13">
        <f>AND(O836,ISNUMBER(A836),ISNUMBER(H836),N(H836)&gt;=N(A836))</f>
        <v/>
      </c>
      <c r="Q836" s="13">
        <f>AND(O836,J836="Sí")</f>
        <v/>
      </c>
      <c r="R836" s="13">
        <f>AND(S836,OR(E836="",AND(L836,F836="")))</f>
        <v/>
      </c>
      <c r="S836" s="13">
        <f>COUNTA(A836:K836)&gt;0</f>
        <v/>
      </c>
    </row>
    <row r="837">
      <c r="A837" s="11" t="n"/>
      <c r="B837" s="12" t="n"/>
      <c r="C837" s="12" t="n"/>
      <c r="D837" s="12" t="n"/>
      <c r="E837" s="12" t="n"/>
      <c r="F837" s="12" t="n"/>
      <c r="G837" s="12" t="n"/>
      <c r="H837" s="11" t="n"/>
      <c r="I837" s="12" t="n"/>
      <c r="J837" s="12" t="n"/>
      <c r="K837" s="12" t="n"/>
      <c r="L837" s="13">
        <f>OR(E837="Pedido",E837="Modificación",E837="Anulación")</f>
        <v/>
      </c>
      <c r="M837" s="13">
        <f>AND(L837,F837="Sin intervención")</f>
        <v/>
      </c>
      <c r="N837" s="13">
        <f>AND(L837,OR(F837="Revisado y grabado",F837="En espera",F837="No grabado"))</f>
        <v/>
      </c>
      <c r="O837" s="13">
        <f>AND(L837,OR(F837="Sin intervención",F837="Revisado y grabado"))</f>
        <v/>
      </c>
      <c r="P837" s="13">
        <f>AND(O837,ISNUMBER(A837),ISNUMBER(H837),N(H837)&gt;=N(A837))</f>
        <v/>
      </c>
      <c r="Q837" s="13">
        <f>AND(O837,J837="Sí")</f>
        <v/>
      </c>
      <c r="R837" s="13">
        <f>AND(S837,OR(E837="",AND(L837,F837="")))</f>
        <v/>
      </c>
      <c r="S837" s="13">
        <f>COUNTA(A837:K837)&gt;0</f>
        <v/>
      </c>
    </row>
    <row r="838">
      <c r="A838" s="11" t="n"/>
      <c r="B838" s="12" t="n"/>
      <c r="C838" s="12" t="n"/>
      <c r="D838" s="12" t="n"/>
      <c r="E838" s="12" t="n"/>
      <c r="F838" s="12" t="n"/>
      <c r="G838" s="12" t="n"/>
      <c r="H838" s="11" t="n"/>
      <c r="I838" s="12" t="n"/>
      <c r="J838" s="12" t="n"/>
      <c r="K838" s="12" t="n"/>
      <c r="L838" s="13">
        <f>OR(E838="Pedido",E838="Modificación",E838="Anulación")</f>
        <v/>
      </c>
      <c r="M838" s="13">
        <f>AND(L838,F838="Sin intervención")</f>
        <v/>
      </c>
      <c r="N838" s="13">
        <f>AND(L838,OR(F838="Revisado y grabado",F838="En espera",F838="No grabado"))</f>
        <v/>
      </c>
      <c r="O838" s="13">
        <f>AND(L838,OR(F838="Sin intervención",F838="Revisado y grabado"))</f>
        <v/>
      </c>
      <c r="P838" s="13">
        <f>AND(O838,ISNUMBER(A838),ISNUMBER(H838),N(H838)&gt;=N(A838))</f>
        <v/>
      </c>
      <c r="Q838" s="13">
        <f>AND(O838,J838="Sí")</f>
        <v/>
      </c>
      <c r="R838" s="13">
        <f>AND(S838,OR(E838="",AND(L838,F838="")))</f>
        <v/>
      </c>
      <c r="S838" s="13">
        <f>COUNTA(A838:K838)&gt;0</f>
        <v/>
      </c>
    </row>
    <row r="839">
      <c r="A839" s="11" t="n"/>
      <c r="B839" s="12" t="n"/>
      <c r="C839" s="12" t="n"/>
      <c r="D839" s="12" t="n"/>
      <c r="E839" s="12" t="n"/>
      <c r="F839" s="12" t="n"/>
      <c r="G839" s="12" t="n"/>
      <c r="H839" s="11" t="n"/>
      <c r="I839" s="12" t="n"/>
      <c r="J839" s="12" t="n"/>
      <c r="K839" s="12" t="n"/>
      <c r="L839" s="13">
        <f>OR(E839="Pedido",E839="Modificación",E839="Anulación")</f>
        <v/>
      </c>
      <c r="M839" s="13">
        <f>AND(L839,F839="Sin intervención")</f>
        <v/>
      </c>
      <c r="N839" s="13">
        <f>AND(L839,OR(F839="Revisado y grabado",F839="En espera",F839="No grabado"))</f>
        <v/>
      </c>
      <c r="O839" s="13">
        <f>AND(L839,OR(F839="Sin intervención",F839="Revisado y grabado"))</f>
        <v/>
      </c>
      <c r="P839" s="13">
        <f>AND(O839,ISNUMBER(A839),ISNUMBER(H839),N(H839)&gt;=N(A839))</f>
        <v/>
      </c>
      <c r="Q839" s="13">
        <f>AND(O839,J839="Sí")</f>
        <v/>
      </c>
      <c r="R839" s="13">
        <f>AND(S839,OR(E839="",AND(L839,F839="")))</f>
        <v/>
      </c>
      <c r="S839" s="13">
        <f>COUNTA(A839:K839)&gt;0</f>
        <v/>
      </c>
    </row>
    <row r="840">
      <c r="A840" s="11" t="n"/>
      <c r="B840" s="12" t="n"/>
      <c r="C840" s="12" t="n"/>
      <c r="D840" s="12" t="n"/>
      <c r="E840" s="12" t="n"/>
      <c r="F840" s="12" t="n"/>
      <c r="G840" s="12" t="n"/>
      <c r="H840" s="11" t="n"/>
      <c r="I840" s="12" t="n"/>
      <c r="J840" s="12" t="n"/>
      <c r="K840" s="12" t="n"/>
      <c r="L840" s="13">
        <f>OR(E840="Pedido",E840="Modificación",E840="Anulación")</f>
        <v/>
      </c>
      <c r="M840" s="13">
        <f>AND(L840,F840="Sin intervención")</f>
        <v/>
      </c>
      <c r="N840" s="13">
        <f>AND(L840,OR(F840="Revisado y grabado",F840="En espera",F840="No grabado"))</f>
        <v/>
      </c>
      <c r="O840" s="13">
        <f>AND(L840,OR(F840="Sin intervención",F840="Revisado y grabado"))</f>
        <v/>
      </c>
      <c r="P840" s="13">
        <f>AND(O840,ISNUMBER(A840),ISNUMBER(H840),N(H840)&gt;=N(A840))</f>
        <v/>
      </c>
      <c r="Q840" s="13">
        <f>AND(O840,J840="Sí")</f>
        <v/>
      </c>
      <c r="R840" s="13">
        <f>AND(S840,OR(E840="",AND(L840,F840="")))</f>
        <v/>
      </c>
      <c r="S840" s="13">
        <f>COUNTA(A840:K840)&gt;0</f>
        <v/>
      </c>
    </row>
    <row r="841">
      <c r="A841" s="11" t="n"/>
      <c r="B841" s="12" t="n"/>
      <c r="C841" s="12" t="n"/>
      <c r="D841" s="12" t="n"/>
      <c r="E841" s="12" t="n"/>
      <c r="F841" s="12" t="n"/>
      <c r="G841" s="12" t="n"/>
      <c r="H841" s="11" t="n"/>
      <c r="I841" s="12" t="n"/>
      <c r="J841" s="12" t="n"/>
      <c r="K841" s="12" t="n"/>
      <c r="L841" s="13">
        <f>OR(E841="Pedido",E841="Modificación",E841="Anulación")</f>
        <v/>
      </c>
      <c r="M841" s="13">
        <f>AND(L841,F841="Sin intervención")</f>
        <v/>
      </c>
      <c r="N841" s="13">
        <f>AND(L841,OR(F841="Revisado y grabado",F841="En espera",F841="No grabado"))</f>
        <v/>
      </c>
      <c r="O841" s="13">
        <f>AND(L841,OR(F841="Sin intervención",F841="Revisado y grabado"))</f>
        <v/>
      </c>
      <c r="P841" s="13">
        <f>AND(O841,ISNUMBER(A841),ISNUMBER(H841),N(H841)&gt;=N(A841))</f>
        <v/>
      </c>
      <c r="Q841" s="13">
        <f>AND(O841,J841="Sí")</f>
        <v/>
      </c>
      <c r="R841" s="13">
        <f>AND(S841,OR(E841="",AND(L841,F841="")))</f>
        <v/>
      </c>
      <c r="S841" s="13">
        <f>COUNTA(A841:K841)&gt;0</f>
        <v/>
      </c>
    </row>
    <row r="842">
      <c r="A842" s="11" t="n"/>
      <c r="B842" s="12" t="n"/>
      <c r="C842" s="12" t="n"/>
      <c r="D842" s="12" t="n"/>
      <c r="E842" s="12" t="n"/>
      <c r="F842" s="12" t="n"/>
      <c r="G842" s="12" t="n"/>
      <c r="H842" s="11" t="n"/>
      <c r="I842" s="12" t="n"/>
      <c r="J842" s="12" t="n"/>
      <c r="K842" s="12" t="n"/>
      <c r="L842" s="13">
        <f>OR(E842="Pedido",E842="Modificación",E842="Anulación")</f>
        <v/>
      </c>
      <c r="M842" s="13">
        <f>AND(L842,F842="Sin intervención")</f>
        <v/>
      </c>
      <c r="N842" s="13">
        <f>AND(L842,OR(F842="Revisado y grabado",F842="En espera",F842="No grabado"))</f>
        <v/>
      </c>
      <c r="O842" s="13">
        <f>AND(L842,OR(F842="Sin intervención",F842="Revisado y grabado"))</f>
        <v/>
      </c>
      <c r="P842" s="13">
        <f>AND(O842,ISNUMBER(A842),ISNUMBER(H842),N(H842)&gt;=N(A842))</f>
        <v/>
      </c>
      <c r="Q842" s="13">
        <f>AND(O842,J842="Sí")</f>
        <v/>
      </c>
      <c r="R842" s="13">
        <f>AND(S842,OR(E842="",AND(L842,F842="")))</f>
        <v/>
      </c>
      <c r="S842" s="13">
        <f>COUNTA(A842:K842)&gt;0</f>
        <v/>
      </c>
    </row>
    <row r="843">
      <c r="A843" s="11" t="n"/>
      <c r="B843" s="12" t="n"/>
      <c r="C843" s="12" t="n"/>
      <c r="D843" s="12" t="n"/>
      <c r="E843" s="12" t="n"/>
      <c r="F843" s="12" t="n"/>
      <c r="G843" s="12" t="n"/>
      <c r="H843" s="11" t="n"/>
      <c r="I843" s="12" t="n"/>
      <c r="J843" s="12" t="n"/>
      <c r="K843" s="12" t="n"/>
      <c r="L843" s="13">
        <f>OR(E843="Pedido",E843="Modificación",E843="Anulación")</f>
        <v/>
      </c>
      <c r="M843" s="13">
        <f>AND(L843,F843="Sin intervención")</f>
        <v/>
      </c>
      <c r="N843" s="13">
        <f>AND(L843,OR(F843="Revisado y grabado",F843="En espera",F843="No grabado"))</f>
        <v/>
      </c>
      <c r="O843" s="13">
        <f>AND(L843,OR(F843="Sin intervención",F843="Revisado y grabado"))</f>
        <v/>
      </c>
      <c r="P843" s="13">
        <f>AND(O843,ISNUMBER(A843),ISNUMBER(H843),N(H843)&gt;=N(A843))</f>
        <v/>
      </c>
      <c r="Q843" s="13">
        <f>AND(O843,J843="Sí")</f>
        <v/>
      </c>
      <c r="R843" s="13">
        <f>AND(S843,OR(E843="",AND(L843,F843="")))</f>
        <v/>
      </c>
      <c r="S843" s="13">
        <f>COUNTA(A843:K843)&gt;0</f>
        <v/>
      </c>
    </row>
    <row r="844">
      <c r="A844" s="11" t="n"/>
      <c r="B844" s="12" t="n"/>
      <c r="C844" s="12" t="n"/>
      <c r="D844" s="12" t="n"/>
      <c r="E844" s="12" t="n"/>
      <c r="F844" s="12" t="n"/>
      <c r="G844" s="12" t="n"/>
      <c r="H844" s="11" t="n"/>
      <c r="I844" s="12" t="n"/>
      <c r="J844" s="12" t="n"/>
      <c r="K844" s="12" t="n"/>
      <c r="L844" s="13">
        <f>OR(E844="Pedido",E844="Modificación",E844="Anulación")</f>
        <v/>
      </c>
      <c r="M844" s="13">
        <f>AND(L844,F844="Sin intervención")</f>
        <v/>
      </c>
      <c r="N844" s="13">
        <f>AND(L844,OR(F844="Revisado y grabado",F844="En espera",F844="No grabado"))</f>
        <v/>
      </c>
      <c r="O844" s="13">
        <f>AND(L844,OR(F844="Sin intervención",F844="Revisado y grabado"))</f>
        <v/>
      </c>
      <c r="P844" s="13">
        <f>AND(O844,ISNUMBER(A844),ISNUMBER(H844),N(H844)&gt;=N(A844))</f>
        <v/>
      </c>
      <c r="Q844" s="13">
        <f>AND(O844,J844="Sí")</f>
        <v/>
      </c>
      <c r="R844" s="13">
        <f>AND(S844,OR(E844="",AND(L844,F844="")))</f>
        <v/>
      </c>
      <c r="S844" s="13">
        <f>COUNTA(A844:K844)&gt;0</f>
        <v/>
      </c>
    </row>
    <row r="845">
      <c r="A845" s="11" t="n"/>
      <c r="B845" s="12" t="n"/>
      <c r="C845" s="12" t="n"/>
      <c r="D845" s="12" t="n"/>
      <c r="E845" s="12" t="n"/>
      <c r="F845" s="12" t="n"/>
      <c r="G845" s="12" t="n"/>
      <c r="H845" s="11" t="n"/>
      <c r="I845" s="12" t="n"/>
      <c r="J845" s="12" t="n"/>
      <c r="K845" s="12" t="n"/>
      <c r="L845" s="13">
        <f>OR(E845="Pedido",E845="Modificación",E845="Anulación")</f>
        <v/>
      </c>
      <c r="M845" s="13">
        <f>AND(L845,F845="Sin intervención")</f>
        <v/>
      </c>
      <c r="N845" s="13">
        <f>AND(L845,OR(F845="Revisado y grabado",F845="En espera",F845="No grabado"))</f>
        <v/>
      </c>
      <c r="O845" s="13">
        <f>AND(L845,OR(F845="Sin intervención",F845="Revisado y grabado"))</f>
        <v/>
      </c>
      <c r="P845" s="13">
        <f>AND(O845,ISNUMBER(A845),ISNUMBER(H845),N(H845)&gt;=N(A845))</f>
        <v/>
      </c>
      <c r="Q845" s="13">
        <f>AND(O845,J845="Sí")</f>
        <v/>
      </c>
      <c r="R845" s="13">
        <f>AND(S845,OR(E845="",AND(L845,F845="")))</f>
        <v/>
      </c>
      <c r="S845" s="13">
        <f>COUNTA(A845:K845)&gt;0</f>
        <v/>
      </c>
    </row>
    <row r="846">
      <c r="A846" s="11" t="n"/>
      <c r="B846" s="12" t="n"/>
      <c r="C846" s="12" t="n"/>
      <c r="D846" s="12" t="n"/>
      <c r="E846" s="12" t="n"/>
      <c r="F846" s="12" t="n"/>
      <c r="G846" s="12" t="n"/>
      <c r="H846" s="11" t="n"/>
      <c r="I846" s="12" t="n"/>
      <c r="J846" s="12" t="n"/>
      <c r="K846" s="12" t="n"/>
      <c r="L846" s="13">
        <f>OR(E846="Pedido",E846="Modificación",E846="Anulación")</f>
        <v/>
      </c>
      <c r="M846" s="13">
        <f>AND(L846,F846="Sin intervención")</f>
        <v/>
      </c>
      <c r="N846" s="13">
        <f>AND(L846,OR(F846="Revisado y grabado",F846="En espera",F846="No grabado"))</f>
        <v/>
      </c>
      <c r="O846" s="13">
        <f>AND(L846,OR(F846="Sin intervención",F846="Revisado y grabado"))</f>
        <v/>
      </c>
      <c r="P846" s="13">
        <f>AND(O846,ISNUMBER(A846),ISNUMBER(H846),N(H846)&gt;=N(A846))</f>
        <v/>
      </c>
      <c r="Q846" s="13">
        <f>AND(O846,J846="Sí")</f>
        <v/>
      </c>
      <c r="R846" s="13">
        <f>AND(S846,OR(E846="",AND(L846,F846="")))</f>
        <v/>
      </c>
      <c r="S846" s="13">
        <f>COUNTA(A846:K846)&gt;0</f>
        <v/>
      </c>
    </row>
    <row r="847">
      <c r="A847" s="11" t="n"/>
      <c r="B847" s="12" t="n"/>
      <c r="C847" s="12" t="n"/>
      <c r="D847" s="12" t="n"/>
      <c r="E847" s="12" t="n"/>
      <c r="F847" s="12" t="n"/>
      <c r="G847" s="12" t="n"/>
      <c r="H847" s="11" t="n"/>
      <c r="I847" s="12" t="n"/>
      <c r="J847" s="12" t="n"/>
      <c r="K847" s="12" t="n"/>
      <c r="L847" s="13">
        <f>OR(E847="Pedido",E847="Modificación",E847="Anulación")</f>
        <v/>
      </c>
      <c r="M847" s="13">
        <f>AND(L847,F847="Sin intervención")</f>
        <v/>
      </c>
      <c r="N847" s="13">
        <f>AND(L847,OR(F847="Revisado y grabado",F847="En espera",F847="No grabado"))</f>
        <v/>
      </c>
      <c r="O847" s="13">
        <f>AND(L847,OR(F847="Sin intervención",F847="Revisado y grabado"))</f>
        <v/>
      </c>
      <c r="P847" s="13">
        <f>AND(O847,ISNUMBER(A847),ISNUMBER(H847),N(H847)&gt;=N(A847))</f>
        <v/>
      </c>
      <c r="Q847" s="13">
        <f>AND(O847,J847="Sí")</f>
        <v/>
      </c>
      <c r="R847" s="13">
        <f>AND(S847,OR(E847="",AND(L847,F847="")))</f>
        <v/>
      </c>
      <c r="S847" s="13">
        <f>COUNTA(A847:K847)&gt;0</f>
        <v/>
      </c>
    </row>
    <row r="848">
      <c r="A848" s="11" t="n"/>
      <c r="B848" s="12" t="n"/>
      <c r="C848" s="12" t="n"/>
      <c r="D848" s="12" t="n"/>
      <c r="E848" s="12" t="n"/>
      <c r="F848" s="12" t="n"/>
      <c r="G848" s="12" t="n"/>
      <c r="H848" s="11" t="n"/>
      <c r="I848" s="12" t="n"/>
      <c r="J848" s="12" t="n"/>
      <c r="K848" s="12" t="n"/>
      <c r="L848" s="13">
        <f>OR(E848="Pedido",E848="Modificación",E848="Anulación")</f>
        <v/>
      </c>
      <c r="M848" s="13">
        <f>AND(L848,F848="Sin intervención")</f>
        <v/>
      </c>
      <c r="N848" s="13">
        <f>AND(L848,OR(F848="Revisado y grabado",F848="En espera",F848="No grabado"))</f>
        <v/>
      </c>
      <c r="O848" s="13">
        <f>AND(L848,OR(F848="Sin intervención",F848="Revisado y grabado"))</f>
        <v/>
      </c>
      <c r="P848" s="13">
        <f>AND(O848,ISNUMBER(A848),ISNUMBER(H848),N(H848)&gt;=N(A848))</f>
        <v/>
      </c>
      <c r="Q848" s="13">
        <f>AND(O848,J848="Sí")</f>
        <v/>
      </c>
      <c r="R848" s="13">
        <f>AND(S848,OR(E848="",AND(L848,F848="")))</f>
        <v/>
      </c>
      <c r="S848" s="13">
        <f>COUNTA(A848:K848)&gt;0</f>
        <v/>
      </c>
    </row>
    <row r="849">
      <c r="A849" s="11" t="n"/>
      <c r="B849" s="12" t="n"/>
      <c r="C849" s="12" t="n"/>
      <c r="D849" s="12" t="n"/>
      <c r="E849" s="12" t="n"/>
      <c r="F849" s="12" t="n"/>
      <c r="G849" s="12" t="n"/>
      <c r="H849" s="11" t="n"/>
      <c r="I849" s="12" t="n"/>
      <c r="J849" s="12" t="n"/>
      <c r="K849" s="12" t="n"/>
      <c r="L849" s="13">
        <f>OR(E849="Pedido",E849="Modificación",E849="Anulación")</f>
        <v/>
      </c>
      <c r="M849" s="13">
        <f>AND(L849,F849="Sin intervención")</f>
        <v/>
      </c>
      <c r="N849" s="13">
        <f>AND(L849,OR(F849="Revisado y grabado",F849="En espera",F849="No grabado"))</f>
        <v/>
      </c>
      <c r="O849" s="13">
        <f>AND(L849,OR(F849="Sin intervención",F849="Revisado y grabado"))</f>
        <v/>
      </c>
      <c r="P849" s="13">
        <f>AND(O849,ISNUMBER(A849),ISNUMBER(H849),N(H849)&gt;=N(A849))</f>
        <v/>
      </c>
      <c r="Q849" s="13">
        <f>AND(O849,J849="Sí")</f>
        <v/>
      </c>
      <c r="R849" s="13">
        <f>AND(S849,OR(E849="",AND(L849,F849="")))</f>
        <v/>
      </c>
      <c r="S849" s="13">
        <f>COUNTA(A849:K849)&gt;0</f>
        <v/>
      </c>
    </row>
    <row r="850">
      <c r="A850" s="11" t="n"/>
      <c r="B850" s="12" t="n"/>
      <c r="C850" s="12" t="n"/>
      <c r="D850" s="12" t="n"/>
      <c r="E850" s="12" t="n"/>
      <c r="F850" s="12" t="n"/>
      <c r="G850" s="12" t="n"/>
      <c r="H850" s="11" t="n"/>
      <c r="I850" s="12" t="n"/>
      <c r="J850" s="12" t="n"/>
      <c r="K850" s="12" t="n"/>
      <c r="L850" s="13">
        <f>OR(E850="Pedido",E850="Modificación",E850="Anulación")</f>
        <v/>
      </c>
      <c r="M850" s="13">
        <f>AND(L850,F850="Sin intervención")</f>
        <v/>
      </c>
      <c r="N850" s="13">
        <f>AND(L850,OR(F850="Revisado y grabado",F850="En espera",F850="No grabado"))</f>
        <v/>
      </c>
      <c r="O850" s="13">
        <f>AND(L850,OR(F850="Sin intervención",F850="Revisado y grabado"))</f>
        <v/>
      </c>
      <c r="P850" s="13">
        <f>AND(O850,ISNUMBER(A850),ISNUMBER(H850),N(H850)&gt;=N(A850))</f>
        <v/>
      </c>
      <c r="Q850" s="13">
        <f>AND(O850,J850="Sí")</f>
        <v/>
      </c>
      <c r="R850" s="13">
        <f>AND(S850,OR(E850="",AND(L850,F850="")))</f>
        <v/>
      </c>
      <c r="S850" s="13">
        <f>COUNTA(A850:K850)&gt;0</f>
        <v/>
      </c>
    </row>
    <row r="851">
      <c r="A851" s="11" t="n"/>
      <c r="B851" s="12" t="n"/>
      <c r="C851" s="12" t="n"/>
      <c r="D851" s="12" t="n"/>
      <c r="E851" s="12" t="n"/>
      <c r="F851" s="12" t="n"/>
      <c r="G851" s="12" t="n"/>
      <c r="H851" s="11" t="n"/>
      <c r="I851" s="12" t="n"/>
      <c r="J851" s="12" t="n"/>
      <c r="K851" s="12" t="n"/>
      <c r="L851" s="13">
        <f>OR(E851="Pedido",E851="Modificación",E851="Anulación")</f>
        <v/>
      </c>
      <c r="M851" s="13">
        <f>AND(L851,F851="Sin intervención")</f>
        <v/>
      </c>
      <c r="N851" s="13">
        <f>AND(L851,OR(F851="Revisado y grabado",F851="En espera",F851="No grabado"))</f>
        <v/>
      </c>
      <c r="O851" s="13">
        <f>AND(L851,OR(F851="Sin intervención",F851="Revisado y grabado"))</f>
        <v/>
      </c>
      <c r="P851" s="13">
        <f>AND(O851,ISNUMBER(A851),ISNUMBER(H851),N(H851)&gt;=N(A851))</f>
        <v/>
      </c>
      <c r="Q851" s="13">
        <f>AND(O851,J851="Sí")</f>
        <v/>
      </c>
      <c r="R851" s="13">
        <f>AND(S851,OR(E851="",AND(L851,F851="")))</f>
        <v/>
      </c>
      <c r="S851" s="13">
        <f>COUNTA(A851:K851)&gt;0</f>
        <v/>
      </c>
    </row>
    <row r="852">
      <c r="A852" s="11" t="n"/>
      <c r="B852" s="12" t="n"/>
      <c r="C852" s="12" t="n"/>
      <c r="D852" s="12" t="n"/>
      <c r="E852" s="12" t="n"/>
      <c r="F852" s="12" t="n"/>
      <c r="G852" s="12" t="n"/>
      <c r="H852" s="11" t="n"/>
      <c r="I852" s="12" t="n"/>
      <c r="J852" s="12" t="n"/>
      <c r="K852" s="12" t="n"/>
      <c r="L852" s="13">
        <f>OR(E852="Pedido",E852="Modificación",E852="Anulación")</f>
        <v/>
      </c>
      <c r="M852" s="13">
        <f>AND(L852,F852="Sin intervención")</f>
        <v/>
      </c>
      <c r="N852" s="13">
        <f>AND(L852,OR(F852="Revisado y grabado",F852="En espera",F852="No grabado"))</f>
        <v/>
      </c>
      <c r="O852" s="13">
        <f>AND(L852,OR(F852="Sin intervención",F852="Revisado y grabado"))</f>
        <v/>
      </c>
      <c r="P852" s="13">
        <f>AND(O852,ISNUMBER(A852),ISNUMBER(H852),N(H852)&gt;=N(A852))</f>
        <v/>
      </c>
      <c r="Q852" s="13">
        <f>AND(O852,J852="Sí")</f>
        <v/>
      </c>
      <c r="R852" s="13">
        <f>AND(S852,OR(E852="",AND(L852,F852="")))</f>
        <v/>
      </c>
      <c r="S852" s="13">
        <f>COUNTA(A852:K852)&gt;0</f>
        <v/>
      </c>
    </row>
    <row r="853">
      <c r="A853" s="11" t="n"/>
      <c r="B853" s="12" t="n"/>
      <c r="C853" s="12" t="n"/>
      <c r="D853" s="12" t="n"/>
      <c r="E853" s="12" t="n"/>
      <c r="F853" s="12" t="n"/>
      <c r="G853" s="12" t="n"/>
      <c r="H853" s="11" t="n"/>
      <c r="I853" s="12" t="n"/>
      <c r="J853" s="12" t="n"/>
      <c r="K853" s="12" t="n"/>
      <c r="L853" s="13">
        <f>OR(E853="Pedido",E853="Modificación",E853="Anulación")</f>
        <v/>
      </c>
      <c r="M853" s="13">
        <f>AND(L853,F853="Sin intervención")</f>
        <v/>
      </c>
      <c r="N853" s="13">
        <f>AND(L853,OR(F853="Revisado y grabado",F853="En espera",F853="No grabado"))</f>
        <v/>
      </c>
      <c r="O853" s="13">
        <f>AND(L853,OR(F853="Sin intervención",F853="Revisado y grabado"))</f>
        <v/>
      </c>
      <c r="P853" s="13">
        <f>AND(O853,ISNUMBER(A853),ISNUMBER(H853),N(H853)&gt;=N(A853))</f>
        <v/>
      </c>
      <c r="Q853" s="13">
        <f>AND(O853,J853="Sí")</f>
        <v/>
      </c>
      <c r="R853" s="13">
        <f>AND(S853,OR(E853="",AND(L853,F853="")))</f>
        <v/>
      </c>
      <c r="S853" s="13">
        <f>COUNTA(A853:K853)&gt;0</f>
        <v/>
      </c>
    </row>
    <row r="854">
      <c r="A854" s="11" t="n"/>
      <c r="B854" s="12" t="n"/>
      <c r="C854" s="12" t="n"/>
      <c r="D854" s="12" t="n"/>
      <c r="E854" s="12" t="n"/>
      <c r="F854" s="12" t="n"/>
      <c r="G854" s="12" t="n"/>
      <c r="H854" s="11" t="n"/>
      <c r="I854" s="12" t="n"/>
      <c r="J854" s="12" t="n"/>
      <c r="K854" s="12" t="n"/>
      <c r="L854" s="13">
        <f>OR(E854="Pedido",E854="Modificación",E854="Anulación")</f>
        <v/>
      </c>
      <c r="M854" s="13">
        <f>AND(L854,F854="Sin intervención")</f>
        <v/>
      </c>
      <c r="N854" s="13">
        <f>AND(L854,OR(F854="Revisado y grabado",F854="En espera",F854="No grabado"))</f>
        <v/>
      </c>
      <c r="O854" s="13">
        <f>AND(L854,OR(F854="Sin intervención",F854="Revisado y grabado"))</f>
        <v/>
      </c>
      <c r="P854" s="13">
        <f>AND(O854,ISNUMBER(A854),ISNUMBER(H854),N(H854)&gt;=N(A854))</f>
        <v/>
      </c>
      <c r="Q854" s="13">
        <f>AND(O854,J854="Sí")</f>
        <v/>
      </c>
      <c r="R854" s="13">
        <f>AND(S854,OR(E854="",AND(L854,F854="")))</f>
        <v/>
      </c>
      <c r="S854" s="13">
        <f>COUNTA(A854:K854)&gt;0</f>
        <v/>
      </c>
    </row>
    <row r="855">
      <c r="A855" s="11" t="n"/>
      <c r="B855" s="12" t="n"/>
      <c r="C855" s="12" t="n"/>
      <c r="D855" s="12" t="n"/>
      <c r="E855" s="12" t="n"/>
      <c r="F855" s="12" t="n"/>
      <c r="G855" s="12" t="n"/>
      <c r="H855" s="11" t="n"/>
      <c r="I855" s="12" t="n"/>
      <c r="J855" s="12" t="n"/>
      <c r="K855" s="12" t="n"/>
      <c r="L855" s="13">
        <f>OR(E855="Pedido",E855="Modificación",E855="Anulación")</f>
        <v/>
      </c>
      <c r="M855" s="13">
        <f>AND(L855,F855="Sin intervención")</f>
        <v/>
      </c>
      <c r="N855" s="13">
        <f>AND(L855,OR(F855="Revisado y grabado",F855="En espera",F855="No grabado"))</f>
        <v/>
      </c>
      <c r="O855" s="13">
        <f>AND(L855,OR(F855="Sin intervención",F855="Revisado y grabado"))</f>
        <v/>
      </c>
      <c r="P855" s="13">
        <f>AND(O855,ISNUMBER(A855),ISNUMBER(H855),N(H855)&gt;=N(A855))</f>
        <v/>
      </c>
      <c r="Q855" s="13">
        <f>AND(O855,J855="Sí")</f>
        <v/>
      </c>
      <c r="R855" s="13">
        <f>AND(S855,OR(E855="",AND(L855,F855="")))</f>
        <v/>
      </c>
      <c r="S855" s="13">
        <f>COUNTA(A855:K855)&gt;0</f>
        <v/>
      </c>
    </row>
    <row r="856">
      <c r="A856" s="11" t="n"/>
      <c r="B856" s="12" t="n"/>
      <c r="C856" s="12" t="n"/>
      <c r="D856" s="12" t="n"/>
      <c r="E856" s="12" t="n"/>
      <c r="F856" s="12" t="n"/>
      <c r="G856" s="12" t="n"/>
      <c r="H856" s="11" t="n"/>
      <c r="I856" s="12" t="n"/>
      <c r="J856" s="12" t="n"/>
      <c r="K856" s="12" t="n"/>
      <c r="L856" s="13">
        <f>OR(E856="Pedido",E856="Modificación",E856="Anulación")</f>
        <v/>
      </c>
      <c r="M856" s="13">
        <f>AND(L856,F856="Sin intervención")</f>
        <v/>
      </c>
      <c r="N856" s="13">
        <f>AND(L856,OR(F856="Revisado y grabado",F856="En espera",F856="No grabado"))</f>
        <v/>
      </c>
      <c r="O856" s="13">
        <f>AND(L856,OR(F856="Sin intervención",F856="Revisado y grabado"))</f>
        <v/>
      </c>
      <c r="P856" s="13">
        <f>AND(O856,ISNUMBER(A856),ISNUMBER(H856),N(H856)&gt;=N(A856))</f>
        <v/>
      </c>
      <c r="Q856" s="13">
        <f>AND(O856,J856="Sí")</f>
        <v/>
      </c>
      <c r="R856" s="13">
        <f>AND(S856,OR(E856="",AND(L856,F856="")))</f>
        <v/>
      </c>
      <c r="S856" s="13">
        <f>COUNTA(A856:K856)&gt;0</f>
        <v/>
      </c>
    </row>
    <row r="857">
      <c r="A857" s="11" t="n"/>
      <c r="B857" s="12" t="n"/>
      <c r="C857" s="12" t="n"/>
      <c r="D857" s="12" t="n"/>
      <c r="E857" s="12" t="n"/>
      <c r="F857" s="12" t="n"/>
      <c r="G857" s="12" t="n"/>
      <c r="H857" s="11" t="n"/>
      <c r="I857" s="12" t="n"/>
      <c r="J857" s="12" t="n"/>
      <c r="K857" s="12" t="n"/>
      <c r="L857" s="13">
        <f>OR(E857="Pedido",E857="Modificación",E857="Anulación")</f>
        <v/>
      </c>
      <c r="M857" s="13">
        <f>AND(L857,F857="Sin intervención")</f>
        <v/>
      </c>
      <c r="N857" s="13">
        <f>AND(L857,OR(F857="Revisado y grabado",F857="En espera",F857="No grabado"))</f>
        <v/>
      </c>
      <c r="O857" s="13">
        <f>AND(L857,OR(F857="Sin intervención",F857="Revisado y grabado"))</f>
        <v/>
      </c>
      <c r="P857" s="13">
        <f>AND(O857,ISNUMBER(A857),ISNUMBER(H857),N(H857)&gt;=N(A857))</f>
        <v/>
      </c>
      <c r="Q857" s="13">
        <f>AND(O857,J857="Sí")</f>
        <v/>
      </c>
      <c r="R857" s="13">
        <f>AND(S857,OR(E857="",AND(L857,F857="")))</f>
        <v/>
      </c>
      <c r="S857" s="13">
        <f>COUNTA(A857:K857)&gt;0</f>
        <v/>
      </c>
    </row>
    <row r="858">
      <c r="A858" s="11" t="n"/>
      <c r="B858" s="12" t="n"/>
      <c r="C858" s="12" t="n"/>
      <c r="D858" s="12" t="n"/>
      <c r="E858" s="12" t="n"/>
      <c r="F858" s="12" t="n"/>
      <c r="G858" s="12" t="n"/>
      <c r="H858" s="11" t="n"/>
      <c r="I858" s="12" t="n"/>
      <c r="J858" s="12" t="n"/>
      <c r="K858" s="12" t="n"/>
      <c r="L858" s="13">
        <f>OR(E858="Pedido",E858="Modificación",E858="Anulación")</f>
        <v/>
      </c>
      <c r="M858" s="13">
        <f>AND(L858,F858="Sin intervención")</f>
        <v/>
      </c>
      <c r="N858" s="13">
        <f>AND(L858,OR(F858="Revisado y grabado",F858="En espera",F858="No grabado"))</f>
        <v/>
      </c>
      <c r="O858" s="13">
        <f>AND(L858,OR(F858="Sin intervención",F858="Revisado y grabado"))</f>
        <v/>
      </c>
      <c r="P858" s="13">
        <f>AND(O858,ISNUMBER(A858),ISNUMBER(H858),N(H858)&gt;=N(A858))</f>
        <v/>
      </c>
      <c r="Q858" s="13">
        <f>AND(O858,J858="Sí")</f>
        <v/>
      </c>
      <c r="R858" s="13">
        <f>AND(S858,OR(E858="",AND(L858,F858="")))</f>
        <v/>
      </c>
      <c r="S858" s="13">
        <f>COUNTA(A858:K858)&gt;0</f>
        <v/>
      </c>
    </row>
    <row r="859">
      <c r="A859" s="11" t="n"/>
      <c r="B859" s="12" t="n"/>
      <c r="C859" s="12" t="n"/>
      <c r="D859" s="12" t="n"/>
      <c r="E859" s="12" t="n"/>
      <c r="F859" s="12" t="n"/>
      <c r="G859" s="12" t="n"/>
      <c r="H859" s="11" t="n"/>
      <c r="I859" s="12" t="n"/>
      <c r="J859" s="12" t="n"/>
      <c r="K859" s="12" t="n"/>
      <c r="L859" s="13">
        <f>OR(E859="Pedido",E859="Modificación",E859="Anulación")</f>
        <v/>
      </c>
      <c r="M859" s="13">
        <f>AND(L859,F859="Sin intervención")</f>
        <v/>
      </c>
      <c r="N859" s="13">
        <f>AND(L859,OR(F859="Revisado y grabado",F859="En espera",F859="No grabado"))</f>
        <v/>
      </c>
      <c r="O859" s="13">
        <f>AND(L859,OR(F859="Sin intervención",F859="Revisado y grabado"))</f>
        <v/>
      </c>
      <c r="P859" s="13">
        <f>AND(O859,ISNUMBER(A859),ISNUMBER(H859),N(H859)&gt;=N(A859))</f>
        <v/>
      </c>
      <c r="Q859" s="13">
        <f>AND(O859,J859="Sí")</f>
        <v/>
      </c>
      <c r="R859" s="13">
        <f>AND(S859,OR(E859="",AND(L859,F859="")))</f>
        <v/>
      </c>
      <c r="S859" s="13">
        <f>COUNTA(A859:K859)&gt;0</f>
        <v/>
      </c>
    </row>
    <row r="860">
      <c r="A860" s="11" t="n"/>
      <c r="B860" s="12" t="n"/>
      <c r="C860" s="12" t="n"/>
      <c r="D860" s="12" t="n"/>
      <c r="E860" s="12" t="n"/>
      <c r="F860" s="12" t="n"/>
      <c r="G860" s="12" t="n"/>
      <c r="H860" s="11" t="n"/>
      <c r="I860" s="12" t="n"/>
      <c r="J860" s="12" t="n"/>
      <c r="K860" s="12" t="n"/>
      <c r="L860" s="13">
        <f>OR(E860="Pedido",E860="Modificación",E860="Anulación")</f>
        <v/>
      </c>
      <c r="M860" s="13">
        <f>AND(L860,F860="Sin intervención")</f>
        <v/>
      </c>
      <c r="N860" s="13">
        <f>AND(L860,OR(F860="Revisado y grabado",F860="En espera",F860="No grabado"))</f>
        <v/>
      </c>
      <c r="O860" s="13">
        <f>AND(L860,OR(F860="Sin intervención",F860="Revisado y grabado"))</f>
        <v/>
      </c>
      <c r="P860" s="13">
        <f>AND(O860,ISNUMBER(A860),ISNUMBER(H860),N(H860)&gt;=N(A860))</f>
        <v/>
      </c>
      <c r="Q860" s="13">
        <f>AND(O860,J860="Sí")</f>
        <v/>
      </c>
      <c r="R860" s="13">
        <f>AND(S860,OR(E860="",AND(L860,F860="")))</f>
        <v/>
      </c>
      <c r="S860" s="13">
        <f>COUNTA(A860:K860)&gt;0</f>
        <v/>
      </c>
    </row>
    <row r="861">
      <c r="A861" s="11" t="n"/>
      <c r="B861" s="12" t="n"/>
      <c r="C861" s="12" t="n"/>
      <c r="D861" s="12" t="n"/>
      <c r="E861" s="12" t="n"/>
      <c r="F861" s="12" t="n"/>
      <c r="G861" s="12" t="n"/>
      <c r="H861" s="11" t="n"/>
      <c r="I861" s="12" t="n"/>
      <c r="J861" s="12" t="n"/>
      <c r="K861" s="12" t="n"/>
      <c r="L861" s="13">
        <f>OR(E861="Pedido",E861="Modificación",E861="Anulación")</f>
        <v/>
      </c>
      <c r="M861" s="13">
        <f>AND(L861,F861="Sin intervención")</f>
        <v/>
      </c>
      <c r="N861" s="13">
        <f>AND(L861,OR(F861="Revisado y grabado",F861="En espera",F861="No grabado"))</f>
        <v/>
      </c>
      <c r="O861" s="13">
        <f>AND(L861,OR(F861="Sin intervención",F861="Revisado y grabado"))</f>
        <v/>
      </c>
      <c r="P861" s="13">
        <f>AND(O861,ISNUMBER(A861),ISNUMBER(H861),N(H861)&gt;=N(A861))</f>
        <v/>
      </c>
      <c r="Q861" s="13">
        <f>AND(O861,J861="Sí")</f>
        <v/>
      </c>
      <c r="R861" s="13">
        <f>AND(S861,OR(E861="",AND(L861,F861="")))</f>
        <v/>
      </c>
      <c r="S861" s="13">
        <f>COUNTA(A861:K861)&gt;0</f>
        <v/>
      </c>
    </row>
    <row r="862">
      <c r="A862" s="11" t="n"/>
      <c r="B862" s="12" t="n"/>
      <c r="C862" s="12" t="n"/>
      <c r="D862" s="12" t="n"/>
      <c r="E862" s="12" t="n"/>
      <c r="F862" s="12" t="n"/>
      <c r="G862" s="12" t="n"/>
      <c r="H862" s="11" t="n"/>
      <c r="I862" s="12" t="n"/>
      <c r="J862" s="12" t="n"/>
      <c r="K862" s="12" t="n"/>
      <c r="L862" s="13">
        <f>OR(E862="Pedido",E862="Modificación",E862="Anulación")</f>
        <v/>
      </c>
      <c r="M862" s="13">
        <f>AND(L862,F862="Sin intervención")</f>
        <v/>
      </c>
      <c r="N862" s="13">
        <f>AND(L862,OR(F862="Revisado y grabado",F862="En espera",F862="No grabado"))</f>
        <v/>
      </c>
      <c r="O862" s="13">
        <f>AND(L862,OR(F862="Sin intervención",F862="Revisado y grabado"))</f>
        <v/>
      </c>
      <c r="P862" s="13">
        <f>AND(O862,ISNUMBER(A862),ISNUMBER(H862),N(H862)&gt;=N(A862))</f>
        <v/>
      </c>
      <c r="Q862" s="13">
        <f>AND(O862,J862="Sí")</f>
        <v/>
      </c>
      <c r="R862" s="13">
        <f>AND(S862,OR(E862="",AND(L862,F862="")))</f>
        <v/>
      </c>
      <c r="S862" s="13">
        <f>COUNTA(A862:K862)&gt;0</f>
        <v/>
      </c>
    </row>
    <row r="863">
      <c r="A863" s="11" t="n"/>
      <c r="B863" s="12" t="n"/>
      <c r="C863" s="12" t="n"/>
      <c r="D863" s="12" t="n"/>
      <c r="E863" s="12" t="n"/>
      <c r="F863" s="12" t="n"/>
      <c r="G863" s="12" t="n"/>
      <c r="H863" s="11" t="n"/>
      <c r="I863" s="12" t="n"/>
      <c r="J863" s="12" t="n"/>
      <c r="K863" s="12" t="n"/>
      <c r="L863" s="13">
        <f>OR(E863="Pedido",E863="Modificación",E863="Anulación")</f>
        <v/>
      </c>
      <c r="M863" s="13">
        <f>AND(L863,F863="Sin intervención")</f>
        <v/>
      </c>
      <c r="N863" s="13">
        <f>AND(L863,OR(F863="Revisado y grabado",F863="En espera",F863="No grabado"))</f>
        <v/>
      </c>
      <c r="O863" s="13">
        <f>AND(L863,OR(F863="Sin intervención",F863="Revisado y grabado"))</f>
        <v/>
      </c>
      <c r="P863" s="13">
        <f>AND(O863,ISNUMBER(A863),ISNUMBER(H863),N(H863)&gt;=N(A863))</f>
        <v/>
      </c>
      <c r="Q863" s="13">
        <f>AND(O863,J863="Sí")</f>
        <v/>
      </c>
      <c r="R863" s="13">
        <f>AND(S863,OR(E863="",AND(L863,F863="")))</f>
        <v/>
      </c>
      <c r="S863" s="13">
        <f>COUNTA(A863:K863)&gt;0</f>
        <v/>
      </c>
    </row>
    <row r="864">
      <c r="A864" s="11" t="n"/>
      <c r="B864" s="12" t="n"/>
      <c r="C864" s="12" t="n"/>
      <c r="D864" s="12" t="n"/>
      <c r="E864" s="12" t="n"/>
      <c r="F864" s="12" t="n"/>
      <c r="G864" s="12" t="n"/>
      <c r="H864" s="11" t="n"/>
      <c r="I864" s="12" t="n"/>
      <c r="J864" s="12" t="n"/>
      <c r="K864" s="12" t="n"/>
      <c r="L864" s="13">
        <f>OR(E864="Pedido",E864="Modificación",E864="Anulación")</f>
        <v/>
      </c>
      <c r="M864" s="13">
        <f>AND(L864,F864="Sin intervención")</f>
        <v/>
      </c>
      <c r="N864" s="13">
        <f>AND(L864,OR(F864="Revisado y grabado",F864="En espera",F864="No grabado"))</f>
        <v/>
      </c>
      <c r="O864" s="13">
        <f>AND(L864,OR(F864="Sin intervención",F864="Revisado y grabado"))</f>
        <v/>
      </c>
      <c r="P864" s="13">
        <f>AND(O864,ISNUMBER(A864),ISNUMBER(H864),N(H864)&gt;=N(A864))</f>
        <v/>
      </c>
      <c r="Q864" s="13">
        <f>AND(O864,J864="Sí")</f>
        <v/>
      </c>
      <c r="R864" s="13">
        <f>AND(S864,OR(E864="",AND(L864,F864="")))</f>
        <v/>
      </c>
      <c r="S864" s="13">
        <f>COUNTA(A864:K864)&gt;0</f>
        <v/>
      </c>
    </row>
    <row r="865">
      <c r="A865" s="11" t="n"/>
      <c r="B865" s="12" t="n"/>
      <c r="C865" s="12" t="n"/>
      <c r="D865" s="12" t="n"/>
      <c r="E865" s="12" t="n"/>
      <c r="F865" s="12" t="n"/>
      <c r="G865" s="12" t="n"/>
      <c r="H865" s="11" t="n"/>
      <c r="I865" s="12" t="n"/>
      <c r="J865" s="12" t="n"/>
      <c r="K865" s="12" t="n"/>
      <c r="L865" s="13">
        <f>OR(E865="Pedido",E865="Modificación",E865="Anulación")</f>
        <v/>
      </c>
      <c r="M865" s="13">
        <f>AND(L865,F865="Sin intervención")</f>
        <v/>
      </c>
      <c r="N865" s="13">
        <f>AND(L865,OR(F865="Revisado y grabado",F865="En espera",F865="No grabado"))</f>
        <v/>
      </c>
      <c r="O865" s="13">
        <f>AND(L865,OR(F865="Sin intervención",F865="Revisado y grabado"))</f>
        <v/>
      </c>
      <c r="P865" s="13">
        <f>AND(O865,ISNUMBER(A865),ISNUMBER(H865),N(H865)&gt;=N(A865))</f>
        <v/>
      </c>
      <c r="Q865" s="13">
        <f>AND(O865,J865="Sí")</f>
        <v/>
      </c>
      <c r="R865" s="13">
        <f>AND(S865,OR(E865="",AND(L865,F865="")))</f>
        <v/>
      </c>
      <c r="S865" s="13">
        <f>COUNTA(A865:K865)&gt;0</f>
        <v/>
      </c>
    </row>
    <row r="866">
      <c r="A866" s="11" t="n"/>
      <c r="B866" s="12" t="n"/>
      <c r="C866" s="12" t="n"/>
      <c r="D866" s="12" t="n"/>
      <c r="E866" s="12" t="n"/>
      <c r="F866" s="12" t="n"/>
      <c r="G866" s="12" t="n"/>
      <c r="H866" s="11" t="n"/>
      <c r="I866" s="12" t="n"/>
      <c r="J866" s="12" t="n"/>
      <c r="K866" s="12" t="n"/>
      <c r="L866" s="13">
        <f>OR(E866="Pedido",E866="Modificación",E866="Anulación")</f>
        <v/>
      </c>
      <c r="M866" s="13">
        <f>AND(L866,F866="Sin intervención")</f>
        <v/>
      </c>
      <c r="N866" s="13">
        <f>AND(L866,OR(F866="Revisado y grabado",F866="En espera",F866="No grabado"))</f>
        <v/>
      </c>
      <c r="O866" s="13">
        <f>AND(L866,OR(F866="Sin intervención",F866="Revisado y grabado"))</f>
        <v/>
      </c>
      <c r="P866" s="13">
        <f>AND(O866,ISNUMBER(A866),ISNUMBER(H866),N(H866)&gt;=N(A866))</f>
        <v/>
      </c>
      <c r="Q866" s="13">
        <f>AND(O866,J866="Sí")</f>
        <v/>
      </c>
      <c r="R866" s="13">
        <f>AND(S866,OR(E866="",AND(L866,F866="")))</f>
        <v/>
      </c>
      <c r="S866" s="13">
        <f>COUNTA(A866:K866)&gt;0</f>
        <v/>
      </c>
    </row>
    <row r="867">
      <c r="A867" s="11" t="n"/>
      <c r="B867" s="12" t="n"/>
      <c r="C867" s="12" t="n"/>
      <c r="D867" s="12" t="n"/>
      <c r="E867" s="12" t="n"/>
      <c r="F867" s="12" t="n"/>
      <c r="G867" s="12" t="n"/>
      <c r="H867" s="11" t="n"/>
      <c r="I867" s="12" t="n"/>
      <c r="J867" s="12" t="n"/>
      <c r="K867" s="12" t="n"/>
      <c r="L867" s="13">
        <f>OR(E867="Pedido",E867="Modificación",E867="Anulación")</f>
        <v/>
      </c>
      <c r="M867" s="13">
        <f>AND(L867,F867="Sin intervención")</f>
        <v/>
      </c>
      <c r="N867" s="13">
        <f>AND(L867,OR(F867="Revisado y grabado",F867="En espera",F867="No grabado"))</f>
        <v/>
      </c>
      <c r="O867" s="13">
        <f>AND(L867,OR(F867="Sin intervención",F867="Revisado y grabado"))</f>
        <v/>
      </c>
      <c r="P867" s="13">
        <f>AND(O867,ISNUMBER(A867),ISNUMBER(H867),N(H867)&gt;=N(A867))</f>
        <v/>
      </c>
      <c r="Q867" s="13">
        <f>AND(O867,J867="Sí")</f>
        <v/>
      </c>
      <c r="R867" s="13">
        <f>AND(S867,OR(E867="",AND(L867,F867="")))</f>
        <v/>
      </c>
      <c r="S867" s="13">
        <f>COUNTA(A867:K867)&gt;0</f>
        <v/>
      </c>
    </row>
    <row r="868">
      <c r="A868" s="11" t="n"/>
      <c r="B868" s="12" t="n"/>
      <c r="C868" s="12" t="n"/>
      <c r="D868" s="12" t="n"/>
      <c r="E868" s="12" t="n"/>
      <c r="F868" s="12" t="n"/>
      <c r="G868" s="12" t="n"/>
      <c r="H868" s="11" t="n"/>
      <c r="I868" s="12" t="n"/>
      <c r="J868" s="12" t="n"/>
      <c r="K868" s="12" t="n"/>
      <c r="L868" s="13">
        <f>OR(E868="Pedido",E868="Modificación",E868="Anulación")</f>
        <v/>
      </c>
      <c r="M868" s="13">
        <f>AND(L868,F868="Sin intervención")</f>
        <v/>
      </c>
      <c r="N868" s="13">
        <f>AND(L868,OR(F868="Revisado y grabado",F868="En espera",F868="No grabado"))</f>
        <v/>
      </c>
      <c r="O868" s="13">
        <f>AND(L868,OR(F868="Sin intervención",F868="Revisado y grabado"))</f>
        <v/>
      </c>
      <c r="P868" s="13">
        <f>AND(O868,ISNUMBER(A868),ISNUMBER(H868),N(H868)&gt;=N(A868))</f>
        <v/>
      </c>
      <c r="Q868" s="13">
        <f>AND(O868,J868="Sí")</f>
        <v/>
      </c>
      <c r="R868" s="13">
        <f>AND(S868,OR(E868="",AND(L868,F868="")))</f>
        <v/>
      </c>
      <c r="S868" s="13">
        <f>COUNTA(A868:K868)&gt;0</f>
        <v/>
      </c>
    </row>
    <row r="869">
      <c r="A869" s="11" t="n"/>
      <c r="B869" s="12" t="n"/>
      <c r="C869" s="12" t="n"/>
      <c r="D869" s="12" t="n"/>
      <c r="E869" s="12" t="n"/>
      <c r="F869" s="12" t="n"/>
      <c r="G869" s="12" t="n"/>
      <c r="H869" s="11" t="n"/>
      <c r="I869" s="12" t="n"/>
      <c r="J869" s="12" t="n"/>
      <c r="K869" s="12" t="n"/>
      <c r="L869" s="13">
        <f>OR(E869="Pedido",E869="Modificación",E869="Anulación")</f>
        <v/>
      </c>
      <c r="M869" s="13">
        <f>AND(L869,F869="Sin intervención")</f>
        <v/>
      </c>
      <c r="N869" s="13">
        <f>AND(L869,OR(F869="Revisado y grabado",F869="En espera",F869="No grabado"))</f>
        <v/>
      </c>
      <c r="O869" s="13">
        <f>AND(L869,OR(F869="Sin intervención",F869="Revisado y grabado"))</f>
        <v/>
      </c>
      <c r="P869" s="13">
        <f>AND(O869,ISNUMBER(A869),ISNUMBER(H869),N(H869)&gt;=N(A869))</f>
        <v/>
      </c>
      <c r="Q869" s="13">
        <f>AND(O869,J869="Sí")</f>
        <v/>
      </c>
      <c r="R869" s="13">
        <f>AND(S869,OR(E869="",AND(L869,F869="")))</f>
        <v/>
      </c>
      <c r="S869" s="13">
        <f>COUNTA(A869:K869)&gt;0</f>
        <v/>
      </c>
    </row>
    <row r="870">
      <c r="A870" s="11" t="n"/>
      <c r="B870" s="12" t="n"/>
      <c r="C870" s="12" t="n"/>
      <c r="D870" s="12" t="n"/>
      <c r="E870" s="12" t="n"/>
      <c r="F870" s="12" t="n"/>
      <c r="G870" s="12" t="n"/>
      <c r="H870" s="11" t="n"/>
      <c r="I870" s="12" t="n"/>
      <c r="J870" s="12" t="n"/>
      <c r="K870" s="12" t="n"/>
      <c r="L870" s="13">
        <f>OR(E870="Pedido",E870="Modificación",E870="Anulación")</f>
        <v/>
      </c>
      <c r="M870" s="13">
        <f>AND(L870,F870="Sin intervención")</f>
        <v/>
      </c>
      <c r="N870" s="13">
        <f>AND(L870,OR(F870="Revisado y grabado",F870="En espera",F870="No grabado"))</f>
        <v/>
      </c>
      <c r="O870" s="13">
        <f>AND(L870,OR(F870="Sin intervención",F870="Revisado y grabado"))</f>
        <v/>
      </c>
      <c r="P870" s="13">
        <f>AND(O870,ISNUMBER(A870),ISNUMBER(H870),N(H870)&gt;=N(A870))</f>
        <v/>
      </c>
      <c r="Q870" s="13">
        <f>AND(O870,J870="Sí")</f>
        <v/>
      </c>
      <c r="R870" s="13">
        <f>AND(S870,OR(E870="",AND(L870,F870="")))</f>
        <v/>
      </c>
      <c r="S870" s="13">
        <f>COUNTA(A870:K870)&gt;0</f>
        <v/>
      </c>
    </row>
    <row r="871">
      <c r="A871" s="11" t="n"/>
      <c r="B871" s="12" t="n"/>
      <c r="C871" s="12" t="n"/>
      <c r="D871" s="12" t="n"/>
      <c r="E871" s="12" t="n"/>
      <c r="F871" s="12" t="n"/>
      <c r="G871" s="12" t="n"/>
      <c r="H871" s="11" t="n"/>
      <c r="I871" s="12" t="n"/>
      <c r="J871" s="12" t="n"/>
      <c r="K871" s="12" t="n"/>
      <c r="L871" s="13">
        <f>OR(E871="Pedido",E871="Modificación",E871="Anulación")</f>
        <v/>
      </c>
      <c r="M871" s="13">
        <f>AND(L871,F871="Sin intervención")</f>
        <v/>
      </c>
      <c r="N871" s="13">
        <f>AND(L871,OR(F871="Revisado y grabado",F871="En espera",F871="No grabado"))</f>
        <v/>
      </c>
      <c r="O871" s="13">
        <f>AND(L871,OR(F871="Sin intervención",F871="Revisado y grabado"))</f>
        <v/>
      </c>
      <c r="P871" s="13">
        <f>AND(O871,ISNUMBER(A871),ISNUMBER(H871),N(H871)&gt;=N(A871))</f>
        <v/>
      </c>
      <c r="Q871" s="13">
        <f>AND(O871,J871="Sí")</f>
        <v/>
      </c>
      <c r="R871" s="13">
        <f>AND(S871,OR(E871="",AND(L871,F871="")))</f>
        <v/>
      </c>
      <c r="S871" s="13">
        <f>COUNTA(A871:K871)&gt;0</f>
        <v/>
      </c>
    </row>
    <row r="872">
      <c r="A872" s="11" t="n"/>
      <c r="B872" s="12" t="n"/>
      <c r="C872" s="12" t="n"/>
      <c r="D872" s="12" t="n"/>
      <c r="E872" s="12" t="n"/>
      <c r="F872" s="12" t="n"/>
      <c r="G872" s="12" t="n"/>
      <c r="H872" s="11" t="n"/>
      <c r="I872" s="12" t="n"/>
      <c r="J872" s="12" t="n"/>
      <c r="K872" s="12" t="n"/>
      <c r="L872" s="13">
        <f>OR(E872="Pedido",E872="Modificación",E872="Anulación")</f>
        <v/>
      </c>
      <c r="M872" s="13">
        <f>AND(L872,F872="Sin intervención")</f>
        <v/>
      </c>
      <c r="N872" s="13">
        <f>AND(L872,OR(F872="Revisado y grabado",F872="En espera",F872="No grabado"))</f>
        <v/>
      </c>
      <c r="O872" s="13">
        <f>AND(L872,OR(F872="Sin intervención",F872="Revisado y grabado"))</f>
        <v/>
      </c>
      <c r="P872" s="13">
        <f>AND(O872,ISNUMBER(A872),ISNUMBER(H872),N(H872)&gt;=N(A872))</f>
        <v/>
      </c>
      <c r="Q872" s="13">
        <f>AND(O872,J872="Sí")</f>
        <v/>
      </c>
      <c r="R872" s="13">
        <f>AND(S872,OR(E872="",AND(L872,F872="")))</f>
        <v/>
      </c>
      <c r="S872" s="13">
        <f>COUNTA(A872:K872)&gt;0</f>
        <v/>
      </c>
    </row>
    <row r="873">
      <c r="A873" s="11" t="n"/>
      <c r="B873" s="12" t="n"/>
      <c r="C873" s="12" t="n"/>
      <c r="D873" s="12" t="n"/>
      <c r="E873" s="12" t="n"/>
      <c r="F873" s="12" t="n"/>
      <c r="G873" s="12" t="n"/>
      <c r="H873" s="11" t="n"/>
      <c r="I873" s="12" t="n"/>
      <c r="J873" s="12" t="n"/>
      <c r="K873" s="12" t="n"/>
      <c r="L873" s="13">
        <f>OR(E873="Pedido",E873="Modificación",E873="Anulación")</f>
        <v/>
      </c>
      <c r="M873" s="13">
        <f>AND(L873,F873="Sin intervención")</f>
        <v/>
      </c>
      <c r="N873" s="13">
        <f>AND(L873,OR(F873="Revisado y grabado",F873="En espera",F873="No grabado"))</f>
        <v/>
      </c>
      <c r="O873" s="13">
        <f>AND(L873,OR(F873="Sin intervención",F873="Revisado y grabado"))</f>
        <v/>
      </c>
      <c r="P873" s="13">
        <f>AND(O873,ISNUMBER(A873),ISNUMBER(H873),N(H873)&gt;=N(A873))</f>
        <v/>
      </c>
      <c r="Q873" s="13">
        <f>AND(O873,J873="Sí")</f>
        <v/>
      </c>
      <c r="R873" s="13">
        <f>AND(S873,OR(E873="",AND(L873,F873="")))</f>
        <v/>
      </c>
      <c r="S873" s="13">
        <f>COUNTA(A873:K873)&gt;0</f>
        <v/>
      </c>
    </row>
    <row r="874">
      <c r="A874" s="11" t="n"/>
      <c r="B874" s="12" t="n"/>
      <c r="C874" s="12" t="n"/>
      <c r="D874" s="12" t="n"/>
      <c r="E874" s="12" t="n"/>
      <c r="F874" s="12" t="n"/>
      <c r="G874" s="12" t="n"/>
      <c r="H874" s="11" t="n"/>
      <c r="I874" s="12" t="n"/>
      <c r="J874" s="12" t="n"/>
      <c r="K874" s="12" t="n"/>
      <c r="L874" s="13">
        <f>OR(E874="Pedido",E874="Modificación",E874="Anulación")</f>
        <v/>
      </c>
      <c r="M874" s="13">
        <f>AND(L874,F874="Sin intervención")</f>
        <v/>
      </c>
      <c r="N874" s="13">
        <f>AND(L874,OR(F874="Revisado y grabado",F874="En espera",F874="No grabado"))</f>
        <v/>
      </c>
      <c r="O874" s="13">
        <f>AND(L874,OR(F874="Sin intervención",F874="Revisado y grabado"))</f>
        <v/>
      </c>
      <c r="P874" s="13">
        <f>AND(O874,ISNUMBER(A874),ISNUMBER(H874),N(H874)&gt;=N(A874))</f>
        <v/>
      </c>
      <c r="Q874" s="13">
        <f>AND(O874,J874="Sí")</f>
        <v/>
      </c>
      <c r="R874" s="13">
        <f>AND(S874,OR(E874="",AND(L874,F874="")))</f>
        <v/>
      </c>
      <c r="S874" s="13">
        <f>COUNTA(A874:K874)&gt;0</f>
        <v/>
      </c>
    </row>
    <row r="875">
      <c r="A875" s="11" t="n"/>
      <c r="B875" s="12" t="n"/>
      <c r="C875" s="12" t="n"/>
      <c r="D875" s="12" t="n"/>
      <c r="E875" s="12" t="n"/>
      <c r="F875" s="12" t="n"/>
      <c r="G875" s="12" t="n"/>
      <c r="H875" s="11" t="n"/>
      <c r="I875" s="12" t="n"/>
      <c r="J875" s="12" t="n"/>
      <c r="K875" s="12" t="n"/>
      <c r="L875" s="13">
        <f>OR(E875="Pedido",E875="Modificación",E875="Anulación")</f>
        <v/>
      </c>
      <c r="M875" s="13">
        <f>AND(L875,F875="Sin intervención")</f>
        <v/>
      </c>
      <c r="N875" s="13">
        <f>AND(L875,OR(F875="Revisado y grabado",F875="En espera",F875="No grabado"))</f>
        <v/>
      </c>
      <c r="O875" s="13">
        <f>AND(L875,OR(F875="Sin intervención",F875="Revisado y grabado"))</f>
        <v/>
      </c>
      <c r="P875" s="13">
        <f>AND(O875,ISNUMBER(A875),ISNUMBER(H875),N(H875)&gt;=N(A875))</f>
        <v/>
      </c>
      <c r="Q875" s="13">
        <f>AND(O875,J875="Sí")</f>
        <v/>
      </c>
      <c r="R875" s="13">
        <f>AND(S875,OR(E875="",AND(L875,F875="")))</f>
        <v/>
      </c>
      <c r="S875" s="13">
        <f>COUNTA(A875:K875)&gt;0</f>
        <v/>
      </c>
    </row>
    <row r="876">
      <c r="A876" s="11" t="n"/>
      <c r="B876" s="12" t="n"/>
      <c r="C876" s="12" t="n"/>
      <c r="D876" s="12" t="n"/>
      <c r="E876" s="12" t="n"/>
      <c r="F876" s="12" t="n"/>
      <c r="G876" s="12" t="n"/>
      <c r="H876" s="11" t="n"/>
      <c r="I876" s="12" t="n"/>
      <c r="J876" s="12" t="n"/>
      <c r="K876" s="12" t="n"/>
      <c r="L876" s="13">
        <f>OR(E876="Pedido",E876="Modificación",E876="Anulación")</f>
        <v/>
      </c>
      <c r="M876" s="13">
        <f>AND(L876,F876="Sin intervención")</f>
        <v/>
      </c>
      <c r="N876" s="13">
        <f>AND(L876,OR(F876="Revisado y grabado",F876="En espera",F876="No grabado"))</f>
        <v/>
      </c>
      <c r="O876" s="13">
        <f>AND(L876,OR(F876="Sin intervención",F876="Revisado y grabado"))</f>
        <v/>
      </c>
      <c r="P876" s="13">
        <f>AND(O876,ISNUMBER(A876),ISNUMBER(H876),N(H876)&gt;=N(A876))</f>
        <v/>
      </c>
      <c r="Q876" s="13">
        <f>AND(O876,J876="Sí")</f>
        <v/>
      </c>
      <c r="R876" s="13">
        <f>AND(S876,OR(E876="",AND(L876,F876="")))</f>
        <v/>
      </c>
      <c r="S876" s="13">
        <f>COUNTA(A876:K876)&gt;0</f>
        <v/>
      </c>
    </row>
    <row r="877">
      <c r="A877" s="11" t="n"/>
      <c r="B877" s="12" t="n"/>
      <c r="C877" s="12" t="n"/>
      <c r="D877" s="12" t="n"/>
      <c r="E877" s="12" t="n"/>
      <c r="F877" s="12" t="n"/>
      <c r="G877" s="12" t="n"/>
      <c r="H877" s="11" t="n"/>
      <c r="I877" s="12" t="n"/>
      <c r="J877" s="12" t="n"/>
      <c r="K877" s="12" t="n"/>
      <c r="L877" s="13">
        <f>OR(E877="Pedido",E877="Modificación",E877="Anulación")</f>
        <v/>
      </c>
      <c r="M877" s="13">
        <f>AND(L877,F877="Sin intervención")</f>
        <v/>
      </c>
      <c r="N877" s="13">
        <f>AND(L877,OR(F877="Revisado y grabado",F877="En espera",F877="No grabado"))</f>
        <v/>
      </c>
      <c r="O877" s="13">
        <f>AND(L877,OR(F877="Sin intervención",F877="Revisado y grabado"))</f>
        <v/>
      </c>
      <c r="P877" s="13">
        <f>AND(O877,ISNUMBER(A877),ISNUMBER(H877),N(H877)&gt;=N(A877))</f>
        <v/>
      </c>
      <c r="Q877" s="13">
        <f>AND(O877,J877="Sí")</f>
        <v/>
      </c>
      <c r="R877" s="13">
        <f>AND(S877,OR(E877="",AND(L877,F877="")))</f>
        <v/>
      </c>
      <c r="S877" s="13">
        <f>COUNTA(A877:K877)&gt;0</f>
        <v/>
      </c>
    </row>
    <row r="878">
      <c r="A878" s="11" t="n"/>
      <c r="B878" s="12" t="n"/>
      <c r="C878" s="12" t="n"/>
      <c r="D878" s="12" t="n"/>
      <c r="E878" s="12" t="n"/>
      <c r="F878" s="12" t="n"/>
      <c r="G878" s="12" t="n"/>
      <c r="H878" s="11" t="n"/>
      <c r="I878" s="12" t="n"/>
      <c r="J878" s="12" t="n"/>
      <c r="K878" s="12" t="n"/>
      <c r="L878" s="13">
        <f>OR(E878="Pedido",E878="Modificación",E878="Anulación")</f>
        <v/>
      </c>
      <c r="M878" s="13">
        <f>AND(L878,F878="Sin intervención")</f>
        <v/>
      </c>
      <c r="N878" s="13">
        <f>AND(L878,OR(F878="Revisado y grabado",F878="En espera",F878="No grabado"))</f>
        <v/>
      </c>
      <c r="O878" s="13">
        <f>AND(L878,OR(F878="Sin intervención",F878="Revisado y grabado"))</f>
        <v/>
      </c>
      <c r="P878" s="13">
        <f>AND(O878,ISNUMBER(A878),ISNUMBER(H878),N(H878)&gt;=N(A878))</f>
        <v/>
      </c>
      <c r="Q878" s="13">
        <f>AND(O878,J878="Sí")</f>
        <v/>
      </c>
      <c r="R878" s="13">
        <f>AND(S878,OR(E878="",AND(L878,F878="")))</f>
        <v/>
      </c>
      <c r="S878" s="13">
        <f>COUNTA(A878:K878)&gt;0</f>
        <v/>
      </c>
    </row>
    <row r="879">
      <c r="A879" s="11" t="n"/>
      <c r="B879" s="12" t="n"/>
      <c r="C879" s="12" t="n"/>
      <c r="D879" s="12" t="n"/>
      <c r="E879" s="12" t="n"/>
      <c r="F879" s="12" t="n"/>
      <c r="G879" s="12" t="n"/>
      <c r="H879" s="11" t="n"/>
      <c r="I879" s="12" t="n"/>
      <c r="J879" s="12" t="n"/>
      <c r="K879" s="12" t="n"/>
      <c r="L879" s="13">
        <f>OR(E879="Pedido",E879="Modificación",E879="Anulación")</f>
        <v/>
      </c>
      <c r="M879" s="13">
        <f>AND(L879,F879="Sin intervención")</f>
        <v/>
      </c>
      <c r="N879" s="13">
        <f>AND(L879,OR(F879="Revisado y grabado",F879="En espera",F879="No grabado"))</f>
        <v/>
      </c>
      <c r="O879" s="13">
        <f>AND(L879,OR(F879="Sin intervención",F879="Revisado y grabado"))</f>
        <v/>
      </c>
      <c r="P879" s="13">
        <f>AND(O879,ISNUMBER(A879),ISNUMBER(H879),N(H879)&gt;=N(A879))</f>
        <v/>
      </c>
      <c r="Q879" s="13">
        <f>AND(O879,J879="Sí")</f>
        <v/>
      </c>
      <c r="R879" s="13">
        <f>AND(S879,OR(E879="",AND(L879,F879="")))</f>
        <v/>
      </c>
      <c r="S879" s="13">
        <f>COUNTA(A879:K879)&gt;0</f>
        <v/>
      </c>
    </row>
    <row r="880">
      <c r="A880" s="11" t="n"/>
      <c r="B880" s="12" t="n"/>
      <c r="C880" s="12" t="n"/>
      <c r="D880" s="12" t="n"/>
      <c r="E880" s="12" t="n"/>
      <c r="F880" s="12" t="n"/>
      <c r="G880" s="12" t="n"/>
      <c r="H880" s="11" t="n"/>
      <c r="I880" s="12" t="n"/>
      <c r="J880" s="12" t="n"/>
      <c r="K880" s="12" t="n"/>
      <c r="L880" s="13">
        <f>OR(E880="Pedido",E880="Modificación",E880="Anulación")</f>
        <v/>
      </c>
      <c r="M880" s="13">
        <f>AND(L880,F880="Sin intervención")</f>
        <v/>
      </c>
      <c r="N880" s="13">
        <f>AND(L880,OR(F880="Revisado y grabado",F880="En espera",F880="No grabado"))</f>
        <v/>
      </c>
      <c r="O880" s="13">
        <f>AND(L880,OR(F880="Sin intervención",F880="Revisado y grabado"))</f>
        <v/>
      </c>
      <c r="P880" s="13">
        <f>AND(O880,ISNUMBER(A880),ISNUMBER(H880),N(H880)&gt;=N(A880))</f>
        <v/>
      </c>
      <c r="Q880" s="13">
        <f>AND(O880,J880="Sí")</f>
        <v/>
      </c>
      <c r="R880" s="13">
        <f>AND(S880,OR(E880="",AND(L880,F880="")))</f>
        <v/>
      </c>
      <c r="S880" s="13">
        <f>COUNTA(A880:K880)&gt;0</f>
        <v/>
      </c>
    </row>
    <row r="881">
      <c r="A881" s="11" t="n"/>
      <c r="B881" s="12" t="n"/>
      <c r="C881" s="12" t="n"/>
      <c r="D881" s="12" t="n"/>
      <c r="E881" s="12" t="n"/>
      <c r="F881" s="12" t="n"/>
      <c r="G881" s="12" t="n"/>
      <c r="H881" s="11" t="n"/>
      <c r="I881" s="12" t="n"/>
      <c r="J881" s="12" t="n"/>
      <c r="K881" s="12" t="n"/>
      <c r="L881" s="13">
        <f>OR(E881="Pedido",E881="Modificación",E881="Anulación")</f>
        <v/>
      </c>
      <c r="M881" s="13">
        <f>AND(L881,F881="Sin intervención")</f>
        <v/>
      </c>
      <c r="N881" s="13">
        <f>AND(L881,OR(F881="Revisado y grabado",F881="En espera",F881="No grabado"))</f>
        <v/>
      </c>
      <c r="O881" s="13">
        <f>AND(L881,OR(F881="Sin intervención",F881="Revisado y grabado"))</f>
        <v/>
      </c>
      <c r="P881" s="13">
        <f>AND(O881,ISNUMBER(A881),ISNUMBER(H881),N(H881)&gt;=N(A881))</f>
        <v/>
      </c>
      <c r="Q881" s="13">
        <f>AND(O881,J881="Sí")</f>
        <v/>
      </c>
      <c r="R881" s="13">
        <f>AND(S881,OR(E881="",AND(L881,F881="")))</f>
        <v/>
      </c>
      <c r="S881" s="13">
        <f>COUNTA(A881:K881)&gt;0</f>
        <v/>
      </c>
    </row>
    <row r="882">
      <c r="A882" s="11" t="n"/>
      <c r="B882" s="12" t="n"/>
      <c r="C882" s="12" t="n"/>
      <c r="D882" s="12" t="n"/>
      <c r="E882" s="12" t="n"/>
      <c r="F882" s="12" t="n"/>
      <c r="G882" s="12" t="n"/>
      <c r="H882" s="11" t="n"/>
      <c r="I882" s="12" t="n"/>
      <c r="J882" s="12" t="n"/>
      <c r="K882" s="12" t="n"/>
      <c r="L882" s="13">
        <f>OR(E882="Pedido",E882="Modificación",E882="Anulación")</f>
        <v/>
      </c>
      <c r="M882" s="13">
        <f>AND(L882,F882="Sin intervención")</f>
        <v/>
      </c>
      <c r="N882" s="13">
        <f>AND(L882,OR(F882="Revisado y grabado",F882="En espera",F882="No grabado"))</f>
        <v/>
      </c>
      <c r="O882" s="13">
        <f>AND(L882,OR(F882="Sin intervención",F882="Revisado y grabado"))</f>
        <v/>
      </c>
      <c r="P882" s="13">
        <f>AND(O882,ISNUMBER(A882),ISNUMBER(H882),N(H882)&gt;=N(A882))</f>
        <v/>
      </c>
      <c r="Q882" s="13">
        <f>AND(O882,J882="Sí")</f>
        <v/>
      </c>
      <c r="R882" s="13">
        <f>AND(S882,OR(E882="",AND(L882,F882="")))</f>
        <v/>
      </c>
      <c r="S882" s="13">
        <f>COUNTA(A882:K882)&gt;0</f>
        <v/>
      </c>
    </row>
    <row r="883">
      <c r="A883" s="11" t="n"/>
      <c r="B883" s="12" t="n"/>
      <c r="C883" s="12" t="n"/>
      <c r="D883" s="12" t="n"/>
      <c r="E883" s="12" t="n"/>
      <c r="F883" s="12" t="n"/>
      <c r="G883" s="12" t="n"/>
      <c r="H883" s="11" t="n"/>
      <c r="I883" s="12" t="n"/>
      <c r="J883" s="12" t="n"/>
      <c r="K883" s="12" t="n"/>
      <c r="L883" s="13">
        <f>OR(E883="Pedido",E883="Modificación",E883="Anulación")</f>
        <v/>
      </c>
      <c r="M883" s="13">
        <f>AND(L883,F883="Sin intervención")</f>
        <v/>
      </c>
      <c r="N883" s="13">
        <f>AND(L883,OR(F883="Revisado y grabado",F883="En espera",F883="No grabado"))</f>
        <v/>
      </c>
      <c r="O883" s="13">
        <f>AND(L883,OR(F883="Sin intervención",F883="Revisado y grabado"))</f>
        <v/>
      </c>
      <c r="P883" s="13">
        <f>AND(O883,ISNUMBER(A883),ISNUMBER(H883),N(H883)&gt;=N(A883))</f>
        <v/>
      </c>
      <c r="Q883" s="13">
        <f>AND(O883,J883="Sí")</f>
        <v/>
      </c>
      <c r="R883" s="13">
        <f>AND(S883,OR(E883="",AND(L883,F883="")))</f>
        <v/>
      </c>
      <c r="S883" s="13">
        <f>COUNTA(A883:K883)&gt;0</f>
        <v/>
      </c>
    </row>
    <row r="884">
      <c r="A884" s="11" t="n"/>
      <c r="B884" s="12" t="n"/>
      <c r="C884" s="12" t="n"/>
      <c r="D884" s="12" t="n"/>
      <c r="E884" s="12" t="n"/>
      <c r="F884" s="12" t="n"/>
      <c r="G884" s="12" t="n"/>
      <c r="H884" s="11" t="n"/>
      <c r="I884" s="12" t="n"/>
      <c r="J884" s="12" t="n"/>
      <c r="K884" s="12" t="n"/>
      <c r="L884" s="13">
        <f>OR(E884="Pedido",E884="Modificación",E884="Anulación")</f>
        <v/>
      </c>
      <c r="M884" s="13">
        <f>AND(L884,F884="Sin intervención")</f>
        <v/>
      </c>
      <c r="N884" s="13">
        <f>AND(L884,OR(F884="Revisado y grabado",F884="En espera",F884="No grabado"))</f>
        <v/>
      </c>
      <c r="O884" s="13">
        <f>AND(L884,OR(F884="Sin intervención",F884="Revisado y grabado"))</f>
        <v/>
      </c>
      <c r="P884" s="13">
        <f>AND(O884,ISNUMBER(A884),ISNUMBER(H884),N(H884)&gt;=N(A884))</f>
        <v/>
      </c>
      <c r="Q884" s="13">
        <f>AND(O884,J884="Sí")</f>
        <v/>
      </c>
      <c r="R884" s="13">
        <f>AND(S884,OR(E884="",AND(L884,F884="")))</f>
        <v/>
      </c>
      <c r="S884" s="13">
        <f>COUNTA(A884:K884)&gt;0</f>
        <v/>
      </c>
    </row>
    <row r="885">
      <c r="A885" s="11" t="n"/>
      <c r="B885" s="12" t="n"/>
      <c r="C885" s="12" t="n"/>
      <c r="D885" s="12" t="n"/>
      <c r="E885" s="12" t="n"/>
      <c r="F885" s="12" t="n"/>
      <c r="G885" s="12" t="n"/>
      <c r="H885" s="11" t="n"/>
      <c r="I885" s="12" t="n"/>
      <c r="J885" s="12" t="n"/>
      <c r="K885" s="12" t="n"/>
      <c r="L885" s="13">
        <f>OR(E885="Pedido",E885="Modificación",E885="Anulación")</f>
        <v/>
      </c>
      <c r="M885" s="13">
        <f>AND(L885,F885="Sin intervención")</f>
        <v/>
      </c>
      <c r="N885" s="13">
        <f>AND(L885,OR(F885="Revisado y grabado",F885="En espera",F885="No grabado"))</f>
        <v/>
      </c>
      <c r="O885" s="13">
        <f>AND(L885,OR(F885="Sin intervención",F885="Revisado y grabado"))</f>
        <v/>
      </c>
      <c r="P885" s="13">
        <f>AND(O885,ISNUMBER(A885),ISNUMBER(H885),N(H885)&gt;=N(A885))</f>
        <v/>
      </c>
      <c r="Q885" s="13">
        <f>AND(O885,J885="Sí")</f>
        <v/>
      </c>
      <c r="R885" s="13">
        <f>AND(S885,OR(E885="",AND(L885,F885="")))</f>
        <v/>
      </c>
      <c r="S885" s="13">
        <f>COUNTA(A885:K885)&gt;0</f>
        <v/>
      </c>
    </row>
    <row r="886">
      <c r="A886" s="11" t="n"/>
      <c r="B886" s="12" t="n"/>
      <c r="C886" s="12" t="n"/>
      <c r="D886" s="12" t="n"/>
      <c r="E886" s="12" t="n"/>
      <c r="F886" s="12" t="n"/>
      <c r="G886" s="12" t="n"/>
      <c r="H886" s="11" t="n"/>
      <c r="I886" s="12" t="n"/>
      <c r="J886" s="12" t="n"/>
      <c r="K886" s="12" t="n"/>
      <c r="L886" s="13">
        <f>OR(E886="Pedido",E886="Modificación",E886="Anulación")</f>
        <v/>
      </c>
      <c r="M886" s="13">
        <f>AND(L886,F886="Sin intervención")</f>
        <v/>
      </c>
      <c r="N886" s="13">
        <f>AND(L886,OR(F886="Revisado y grabado",F886="En espera",F886="No grabado"))</f>
        <v/>
      </c>
      <c r="O886" s="13">
        <f>AND(L886,OR(F886="Sin intervención",F886="Revisado y grabado"))</f>
        <v/>
      </c>
      <c r="P886" s="13">
        <f>AND(O886,ISNUMBER(A886),ISNUMBER(H886),N(H886)&gt;=N(A886))</f>
        <v/>
      </c>
      <c r="Q886" s="13">
        <f>AND(O886,J886="Sí")</f>
        <v/>
      </c>
      <c r="R886" s="13">
        <f>AND(S886,OR(E886="",AND(L886,F886="")))</f>
        <v/>
      </c>
      <c r="S886" s="13">
        <f>COUNTA(A886:K886)&gt;0</f>
        <v/>
      </c>
    </row>
    <row r="887">
      <c r="A887" s="11" t="n"/>
      <c r="B887" s="12" t="n"/>
      <c r="C887" s="12" t="n"/>
      <c r="D887" s="12" t="n"/>
      <c r="E887" s="12" t="n"/>
      <c r="F887" s="12" t="n"/>
      <c r="G887" s="12" t="n"/>
      <c r="H887" s="11" t="n"/>
      <c r="I887" s="12" t="n"/>
      <c r="J887" s="12" t="n"/>
      <c r="K887" s="12" t="n"/>
      <c r="L887" s="13">
        <f>OR(E887="Pedido",E887="Modificación",E887="Anulación")</f>
        <v/>
      </c>
      <c r="M887" s="13">
        <f>AND(L887,F887="Sin intervención")</f>
        <v/>
      </c>
      <c r="N887" s="13">
        <f>AND(L887,OR(F887="Revisado y grabado",F887="En espera",F887="No grabado"))</f>
        <v/>
      </c>
      <c r="O887" s="13">
        <f>AND(L887,OR(F887="Sin intervención",F887="Revisado y grabado"))</f>
        <v/>
      </c>
      <c r="P887" s="13">
        <f>AND(O887,ISNUMBER(A887),ISNUMBER(H887),N(H887)&gt;=N(A887))</f>
        <v/>
      </c>
      <c r="Q887" s="13">
        <f>AND(O887,J887="Sí")</f>
        <v/>
      </c>
      <c r="R887" s="13">
        <f>AND(S887,OR(E887="",AND(L887,F887="")))</f>
        <v/>
      </c>
      <c r="S887" s="13">
        <f>COUNTA(A887:K887)&gt;0</f>
        <v/>
      </c>
    </row>
    <row r="888">
      <c r="A888" s="11" t="n"/>
      <c r="B888" s="12" t="n"/>
      <c r="C888" s="12" t="n"/>
      <c r="D888" s="12" t="n"/>
      <c r="E888" s="12" t="n"/>
      <c r="F888" s="12" t="n"/>
      <c r="G888" s="12" t="n"/>
      <c r="H888" s="11" t="n"/>
      <c r="I888" s="12" t="n"/>
      <c r="J888" s="12" t="n"/>
      <c r="K888" s="12" t="n"/>
      <c r="L888" s="13">
        <f>OR(E888="Pedido",E888="Modificación",E888="Anulación")</f>
        <v/>
      </c>
      <c r="M888" s="13">
        <f>AND(L888,F888="Sin intervención")</f>
        <v/>
      </c>
      <c r="N888" s="13">
        <f>AND(L888,OR(F888="Revisado y grabado",F888="En espera",F888="No grabado"))</f>
        <v/>
      </c>
      <c r="O888" s="13">
        <f>AND(L888,OR(F888="Sin intervención",F888="Revisado y grabado"))</f>
        <v/>
      </c>
      <c r="P888" s="13">
        <f>AND(O888,ISNUMBER(A888),ISNUMBER(H888),N(H888)&gt;=N(A888))</f>
        <v/>
      </c>
      <c r="Q888" s="13">
        <f>AND(O888,J888="Sí")</f>
        <v/>
      </c>
      <c r="R888" s="13">
        <f>AND(S888,OR(E888="",AND(L888,F888="")))</f>
        <v/>
      </c>
      <c r="S888" s="13">
        <f>COUNTA(A888:K888)&gt;0</f>
        <v/>
      </c>
    </row>
    <row r="889">
      <c r="A889" s="11" t="n"/>
      <c r="B889" s="12" t="n"/>
      <c r="C889" s="12" t="n"/>
      <c r="D889" s="12" t="n"/>
      <c r="E889" s="12" t="n"/>
      <c r="F889" s="12" t="n"/>
      <c r="G889" s="12" t="n"/>
      <c r="H889" s="11" t="n"/>
      <c r="I889" s="12" t="n"/>
      <c r="J889" s="12" t="n"/>
      <c r="K889" s="12" t="n"/>
      <c r="L889" s="13">
        <f>OR(E889="Pedido",E889="Modificación",E889="Anulación")</f>
        <v/>
      </c>
      <c r="M889" s="13">
        <f>AND(L889,F889="Sin intervención")</f>
        <v/>
      </c>
      <c r="N889" s="13">
        <f>AND(L889,OR(F889="Revisado y grabado",F889="En espera",F889="No grabado"))</f>
        <v/>
      </c>
      <c r="O889" s="13">
        <f>AND(L889,OR(F889="Sin intervención",F889="Revisado y grabado"))</f>
        <v/>
      </c>
      <c r="P889" s="13">
        <f>AND(O889,ISNUMBER(A889),ISNUMBER(H889),N(H889)&gt;=N(A889))</f>
        <v/>
      </c>
      <c r="Q889" s="13">
        <f>AND(O889,J889="Sí")</f>
        <v/>
      </c>
      <c r="R889" s="13">
        <f>AND(S889,OR(E889="",AND(L889,F889="")))</f>
        <v/>
      </c>
      <c r="S889" s="13">
        <f>COUNTA(A889:K889)&gt;0</f>
        <v/>
      </c>
    </row>
    <row r="890">
      <c r="A890" s="11" t="n"/>
      <c r="B890" s="12" t="n"/>
      <c r="C890" s="12" t="n"/>
      <c r="D890" s="12" t="n"/>
      <c r="E890" s="12" t="n"/>
      <c r="F890" s="12" t="n"/>
      <c r="G890" s="12" t="n"/>
      <c r="H890" s="11" t="n"/>
      <c r="I890" s="12" t="n"/>
      <c r="J890" s="12" t="n"/>
      <c r="K890" s="12" t="n"/>
      <c r="L890" s="13">
        <f>OR(E890="Pedido",E890="Modificación",E890="Anulación")</f>
        <v/>
      </c>
      <c r="M890" s="13">
        <f>AND(L890,F890="Sin intervención")</f>
        <v/>
      </c>
      <c r="N890" s="13">
        <f>AND(L890,OR(F890="Revisado y grabado",F890="En espera",F890="No grabado"))</f>
        <v/>
      </c>
      <c r="O890" s="13">
        <f>AND(L890,OR(F890="Sin intervención",F890="Revisado y grabado"))</f>
        <v/>
      </c>
      <c r="P890" s="13">
        <f>AND(O890,ISNUMBER(A890),ISNUMBER(H890),N(H890)&gt;=N(A890))</f>
        <v/>
      </c>
      <c r="Q890" s="13">
        <f>AND(O890,J890="Sí")</f>
        <v/>
      </c>
      <c r="R890" s="13">
        <f>AND(S890,OR(E890="",AND(L890,F890="")))</f>
        <v/>
      </c>
      <c r="S890" s="13">
        <f>COUNTA(A890:K890)&gt;0</f>
        <v/>
      </c>
    </row>
    <row r="891">
      <c r="A891" s="11" t="n"/>
      <c r="B891" s="12" t="n"/>
      <c r="C891" s="12" t="n"/>
      <c r="D891" s="12" t="n"/>
      <c r="E891" s="12" t="n"/>
      <c r="F891" s="12" t="n"/>
      <c r="G891" s="12" t="n"/>
      <c r="H891" s="11" t="n"/>
      <c r="I891" s="12" t="n"/>
      <c r="J891" s="12" t="n"/>
      <c r="K891" s="12" t="n"/>
      <c r="L891" s="13">
        <f>OR(E891="Pedido",E891="Modificación",E891="Anulación")</f>
        <v/>
      </c>
      <c r="M891" s="13">
        <f>AND(L891,F891="Sin intervención")</f>
        <v/>
      </c>
      <c r="N891" s="13">
        <f>AND(L891,OR(F891="Revisado y grabado",F891="En espera",F891="No grabado"))</f>
        <v/>
      </c>
      <c r="O891" s="13">
        <f>AND(L891,OR(F891="Sin intervención",F891="Revisado y grabado"))</f>
        <v/>
      </c>
      <c r="P891" s="13">
        <f>AND(O891,ISNUMBER(A891),ISNUMBER(H891),N(H891)&gt;=N(A891))</f>
        <v/>
      </c>
      <c r="Q891" s="13">
        <f>AND(O891,J891="Sí")</f>
        <v/>
      </c>
      <c r="R891" s="13">
        <f>AND(S891,OR(E891="",AND(L891,F891="")))</f>
        <v/>
      </c>
      <c r="S891" s="13">
        <f>COUNTA(A891:K891)&gt;0</f>
        <v/>
      </c>
    </row>
    <row r="892">
      <c r="A892" s="11" t="n"/>
      <c r="B892" s="12" t="n"/>
      <c r="C892" s="12" t="n"/>
      <c r="D892" s="12" t="n"/>
      <c r="E892" s="12" t="n"/>
      <c r="F892" s="12" t="n"/>
      <c r="G892" s="12" t="n"/>
      <c r="H892" s="11" t="n"/>
      <c r="I892" s="12" t="n"/>
      <c r="J892" s="12" t="n"/>
      <c r="K892" s="12" t="n"/>
      <c r="L892" s="13">
        <f>OR(E892="Pedido",E892="Modificación",E892="Anulación")</f>
        <v/>
      </c>
      <c r="M892" s="13">
        <f>AND(L892,F892="Sin intervención")</f>
        <v/>
      </c>
      <c r="N892" s="13">
        <f>AND(L892,OR(F892="Revisado y grabado",F892="En espera",F892="No grabado"))</f>
        <v/>
      </c>
      <c r="O892" s="13">
        <f>AND(L892,OR(F892="Sin intervención",F892="Revisado y grabado"))</f>
        <v/>
      </c>
      <c r="P892" s="13">
        <f>AND(O892,ISNUMBER(A892),ISNUMBER(H892),N(H892)&gt;=N(A892))</f>
        <v/>
      </c>
      <c r="Q892" s="13">
        <f>AND(O892,J892="Sí")</f>
        <v/>
      </c>
      <c r="R892" s="13">
        <f>AND(S892,OR(E892="",AND(L892,F892="")))</f>
        <v/>
      </c>
      <c r="S892" s="13">
        <f>COUNTA(A892:K892)&gt;0</f>
        <v/>
      </c>
    </row>
    <row r="893">
      <c r="A893" s="11" t="n"/>
      <c r="B893" s="12" t="n"/>
      <c r="C893" s="12" t="n"/>
      <c r="D893" s="12" t="n"/>
      <c r="E893" s="12" t="n"/>
      <c r="F893" s="12" t="n"/>
      <c r="G893" s="12" t="n"/>
      <c r="H893" s="11" t="n"/>
      <c r="I893" s="12" t="n"/>
      <c r="J893" s="12" t="n"/>
      <c r="K893" s="12" t="n"/>
      <c r="L893" s="13">
        <f>OR(E893="Pedido",E893="Modificación",E893="Anulación")</f>
        <v/>
      </c>
      <c r="M893" s="13">
        <f>AND(L893,F893="Sin intervención")</f>
        <v/>
      </c>
      <c r="N893" s="13">
        <f>AND(L893,OR(F893="Revisado y grabado",F893="En espera",F893="No grabado"))</f>
        <v/>
      </c>
      <c r="O893" s="13">
        <f>AND(L893,OR(F893="Sin intervención",F893="Revisado y grabado"))</f>
        <v/>
      </c>
      <c r="P893" s="13">
        <f>AND(O893,ISNUMBER(A893),ISNUMBER(H893),N(H893)&gt;=N(A893))</f>
        <v/>
      </c>
      <c r="Q893" s="13">
        <f>AND(O893,J893="Sí")</f>
        <v/>
      </c>
      <c r="R893" s="13">
        <f>AND(S893,OR(E893="",AND(L893,F893="")))</f>
        <v/>
      </c>
      <c r="S893" s="13">
        <f>COUNTA(A893:K893)&gt;0</f>
        <v/>
      </c>
    </row>
    <row r="894">
      <c r="A894" s="11" t="n"/>
      <c r="B894" s="12" t="n"/>
      <c r="C894" s="12" t="n"/>
      <c r="D894" s="12" t="n"/>
      <c r="E894" s="12" t="n"/>
      <c r="F894" s="12" t="n"/>
      <c r="G894" s="12" t="n"/>
      <c r="H894" s="11" t="n"/>
      <c r="I894" s="12" t="n"/>
      <c r="J894" s="12" t="n"/>
      <c r="K894" s="12" t="n"/>
      <c r="L894" s="13">
        <f>OR(E894="Pedido",E894="Modificación",E894="Anulación")</f>
        <v/>
      </c>
      <c r="M894" s="13">
        <f>AND(L894,F894="Sin intervención")</f>
        <v/>
      </c>
      <c r="N894" s="13">
        <f>AND(L894,OR(F894="Revisado y grabado",F894="En espera",F894="No grabado"))</f>
        <v/>
      </c>
      <c r="O894" s="13">
        <f>AND(L894,OR(F894="Sin intervención",F894="Revisado y grabado"))</f>
        <v/>
      </c>
      <c r="P894" s="13">
        <f>AND(O894,ISNUMBER(A894),ISNUMBER(H894),N(H894)&gt;=N(A894))</f>
        <v/>
      </c>
      <c r="Q894" s="13">
        <f>AND(O894,J894="Sí")</f>
        <v/>
      </c>
      <c r="R894" s="13">
        <f>AND(S894,OR(E894="",AND(L894,F894="")))</f>
        <v/>
      </c>
      <c r="S894" s="13">
        <f>COUNTA(A894:K894)&gt;0</f>
        <v/>
      </c>
    </row>
    <row r="895">
      <c r="A895" s="11" t="n"/>
      <c r="B895" s="12" t="n"/>
      <c r="C895" s="12" t="n"/>
      <c r="D895" s="12" t="n"/>
      <c r="E895" s="12" t="n"/>
      <c r="F895" s="12" t="n"/>
      <c r="G895" s="12" t="n"/>
      <c r="H895" s="11" t="n"/>
      <c r="I895" s="12" t="n"/>
      <c r="J895" s="12" t="n"/>
      <c r="K895" s="12" t="n"/>
      <c r="L895" s="13">
        <f>OR(E895="Pedido",E895="Modificación",E895="Anulación")</f>
        <v/>
      </c>
      <c r="M895" s="13">
        <f>AND(L895,F895="Sin intervención")</f>
        <v/>
      </c>
      <c r="N895" s="13">
        <f>AND(L895,OR(F895="Revisado y grabado",F895="En espera",F895="No grabado"))</f>
        <v/>
      </c>
      <c r="O895" s="13">
        <f>AND(L895,OR(F895="Sin intervención",F895="Revisado y grabado"))</f>
        <v/>
      </c>
      <c r="P895" s="13">
        <f>AND(O895,ISNUMBER(A895),ISNUMBER(H895),N(H895)&gt;=N(A895))</f>
        <v/>
      </c>
      <c r="Q895" s="13">
        <f>AND(O895,J895="Sí")</f>
        <v/>
      </c>
      <c r="R895" s="13">
        <f>AND(S895,OR(E895="",AND(L895,F895="")))</f>
        <v/>
      </c>
      <c r="S895" s="13">
        <f>COUNTA(A895:K895)&gt;0</f>
        <v/>
      </c>
    </row>
    <row r="896">
      <c r="A896" s="11" t="n"/>
      <c r="B896" s="12" t="n"/>
      <c r="C896" s="12" t="n"/>
      <c r="D896" s="12" t="n"/>
      <c r="E896" s="12" t="n"/>
      <c r="F896" s="12" t="n"/>
      <c r="G896" s="12" t="n"/>
      <c r="H896" s="11" t="n"/>
      <c r="I896" s="12" t="n"/>
      <c r="J896" s="12" t="n"/>
      <c r="K896" s="12" t="n"/>
      <c r="L896" s="13">
        <f>OR(E896="Pedido",E896="Modificación",E896="Anulación")</f>
        <v/>
      </c>
      <c r="M896" s="13">
        <f>AND(L896,F896="Sin intervención")</f>
        <v/>
      </c>
      <c r="N896" s="13">
        <f>AND(L896,OR(F896="Revisado y grabado",F896="En espera",F896="No grabado"))</f>
        <v/>
      </c>
      <c r="O896" s="13">
        <f>AND(L896,OR(F896="Sin intervención",F896="Revisado y grabado"))</f>
        <v/>
      </c>
      <c r="P896" s="13">
        <f>AND(O896,ISNUMBER(A896),ISNUMBER(H896),N(H896)&gt;=N(A896))</f>
        <v/>
      </c>
      <c r="Q896" s="13">
        <f>AND(O896,J896="Sí")</f>
        <v/>
      </c>
      <c r="R896" s="13">
        <f>AND(S896,OR(E896="",AND(L896,F896="")))</f>
        <v/>
      </c>
      <c r="S896" s="13">
        <f>COUNTA(A896:K896)&gt;0</f>
        <v/>
      </c>
    </row>
    <row r="897">
      <c r="A897" s="11" t="n"/>
      <c r="B897" s="12" t="n"/>
      <c r="C897" s="12" t="n"/>
      <c r="D897" s="12" t="n"/>
      <c r="E897" s="12" t="n"/>
      <c r="F897" s="12" t="n"/>
      <c r="G897" s="12" t="n"/>
      <c r="H897" s="11" t="n"/>
      <c r="I897" s="12" t="n"/>
      <c r="J897" s="12" t="n"/>
      <c r="K897" s="12" t="n"/>
      <c r="L897" s="13">
        <f>OR(E897="Pedido",E897="Modificación",E897="Anulación")</f>
        <v/>
      </c>
      <c r="M897" s="13">
        <f>AND(L897,F897="Sin intervención")</f>
        <v/>
      </c>
      <c r="N897" s="13">
        <f>AND(L897,OR(F897="Revisado y grabado",F897="En espera",F897="No grabado"))</f>
        <v/>
      </c>
      <c r="O897" s="13">
        <f>AND(L897,OR(F897="Sin intervención",F897="Revisado y grabado"))</f>
        <v/>
      </c>
      <c r="P897" s="13">
        <f>AND(O897,ISNUMBER(A897),ISNUMBER(H897),N(H897)&gt;=N(A897))</f>
        <v/>
      </c>
      <c r="Q897" s="13">
        <f>AND(O897,J897="Sí")</f>
        <v/>
      </c>
      <c r="R897" s="13">
        <f>AND(S897,OR(E897="",AND(L897,F897="")))</f>
        <v/>
      </c>
      <c r="S897" s="13">
        <f>COUNTA(A897:K897)&gt;0</f>
        <v/>
      </c>
    </row>
    <row r="898">
      <c r="A898" s="11" t="n"/>
      <c r="B898" s="12" t="n"/>
      <c r="C898" s="12" t="n"/>
      <c r="D898" s="12" t="n"/>
      <c r="E898" s="12" t="n"/>
      <c r="F898" s="12" t="n"/>
      <c r="G898" s="12" t="n"/>
      <c r="H898" s="11" t="n"/>
      <c r="I898" s="12" t="n"/>
      <c r="J898" s="12" t="n"/>
      <c r="K898" s="12" t="n"/>
      <c r="L898" s="13">
        <f>OR(E898="Pedido",E898="Modificación",E898="Anulación")</f>
        <v/>
      </c>
      <c r="M898" s="13">
        <f>AND(L898,F898="Sin intervención")</f>
        <v/>
      </c>
      <c r="N898" s="13">
        <f>AND(L898,OR(F898="Revisado y grabado",F898="En espera",F898="No grabado"))</f>
        <v/>
      </c>
      <c r="O898" s="13">
        <f>AND(L898,OR(F898="Sin intervención",F898="Revisado y grabado"))</f>
        <v/>
      </c>
      <c r="P898" s="13">
        <f>AND(O898,ISNUMBER(A898),ISNUMBER(H898),N(H898)&gt;=N(A898))</f>
        <v/>
      </c>
      <c r="Q898" s="13">
        <f>AND(O898,J898="Sí")</f>
        <v/>
      </c>
      <c r="R898" s="13">
        <f>AND(S898,OR(E898="",AND(L898,F898="")))</f>
        <v/>
      </c>
      <c r="S898" s="13">
        <f>COUNTA(A898:K898)&gt;0</f>
        <v/>
      </c>
    </row>
    <row r="899">
      <c r="A899" s="11" t="n"/>
      <c r="B899" s="12" t="n"/>
      <c r="C899" s="12" t="n"/>
      <c r="D899" s="12" t="n"/>
      <c r="E899" s="12" t="n"/>
      <c r="F899" s="12" t="n"/>
      <c r="G899" s="12" t="n"/>
      <c r="H899" s="11" t="n"/>
      <c r="I899" s="12" t="n"/>
      <c r="J899" s="12" t="n"/>
      <c r="K899" s="12" t="n"/>
      <c r="L899" s="13">
        <f>OR(E899="Pedido",E899="Modificación",E899="Anulación")</f>
        <v/>
      </c>
      <c r="M899" s="13">
        <f>AND(L899,F899="Sin intervención")</f>
        <v/>
      </c>
      <c r="N899" s="13">
        <f>AND(L899,OR(F899="Revisado y grabado",F899="En espera",F899="No grabado"))</f>
        <v/>
      </c>
      <c r="O899" s="13">
        <f>AND(L899,OR(F899="Sin intervención",F899="Revisado y grabado"))</f>
        <v/>
      </c>
      <c r="P899" s="13">
        <f>AND(O899,ISNUMBER(A899),ISNUMBER(H899),N(H899)&gt;=N(A899))</f>
        <v/>
      </c>
      <c r="Q899" s="13">
        <f>AND(O899,J899="Sí")</f>
        <v/>
      </c>
      <c r="R899" s="13">
        <f>AND(S899,OR(E899="",AND(L899,F899="")))</f>
        <v/>
      </c>
      <c r="S899" s="13">
        <f>COUNTA(A899:K899)&gt;0</f>
        <v/>
      </c>
    </row>
    <row r="900">
      <c r="A900" s="11" t="n"/>
      <c r="B900" s="12" t="n"/>
      <c r="C900" s="12" t="n"/>
      <c r="D900" s="12" t="n"/>
      <c r="E900" s="12" t="n"/>
      <c r="F900" s="12" t="n"/>
      <c r="G900" s="12" t="n"/>
      <c r="H900" s="11" t="n"/>
      <c r="I900" s="12" t="n"/>
      <c r="J900" s="12" t="n"/>
      <c r="K900" s="12" t="n"/>
      <c r="L900" s="13">
        <f>OR(E900="Pedido",E900="Modificación",E900="Anulación")</f>
        <v/>
      </c>
      <c r="M900" s="13">
        <f>AND(L900,F900="Sin intervención")</f>
        <v/>
      </c>
      <c r="N900" s="13">
        <f>AND(L900,OR(F900="Revisado y grabado",F900="En espera",F900="No grabado"))</f>
        <v/>
      </c>
      <c r="O900" s="13">
        <f>AND(L900,OR(F900="Sin intervención",F900="Revisado y grabado"))</f>
        <v/>
      </c>
      <c r="P900" s="13">
        <f>AND(O900,ISNUMBER(A900),ISNUMBER(H900),N(H900)&gt;=N(A900))</f>
        <v/>
      </c>
      <c r="Q900" s="13">
        <f>AND(O900,J900="Sí")</f>
        <v/>
      </c>
      <c r="R900" s="13">
        <f>AND(S900,OR(E900="",AND(L900,F900="")))</f>
        <v/>
      </c>
      <c r="S900" s="13">
        <f>COUNTA(A900:K900)&gt;0</f>
        <v/>
      </c>
    </row>
    <row r="901">
      <c r="A901" s="11" t="n"/>
      <c r="B901" s="12" t="n"/>
      <c r="C901" s="12" t="n"/>
      <c r="D901" s="12" t="n"/>
      <c r="E901" s="12" t="n"/>
      <c r="F901" s="12" t="n"/>
      <c r="G901" s="12" t="n"/>
      <c r="H901" s="11" t="n"/>
      <c r="I901" s="12" t="n"/>
      <c r="J901" s="12" t="n"/>
      <c r="K901" s="12" t="n"/>
      <c r="L901" s="13">
        <f>OR(E901="Pedido",E901="Modificación",E901="Anulación")</f>
        <v/>
      </c>
      <c r="M901" s="13">
        <f>AND(L901,F901="Sin intervención")</f>
        <v/>
      </c>
      <c r="N901" s="13">
        <f>AND(L901,OR(F901="Revisado y grabado",F901="En espera",F901="No grabado"))</f>
        <v/>
      </c>
      <c r="O901" s="13">
        <f>AND(L901,OR(F901="Sin intervención",F901="Revisado y grabado"))</f>
        <v/>
      </c>
      <c r="P901" s="13">
        <f>AND(O901,ISNUMBER(A901),ISNUMBER(H901),N(H901)&gt;=N(A901))</f>
        <v/>
      </c>
      <c r="Q901" s="13">
        <f>AND(O901,J901="Sí")</f>
        <v/>
      </c>
      <c r="R901" s="13">
        <f>AND(S901,OR(E901="",AND(L901,F901="")))</f>
        <v/>
      </c>
      <c r="S901" s="13">
        <f>COUNTA(A901:K901)&gt;0</f>
        <v/>
      </c>
    </row>
    <row r="902">
      <c r="A902" s="11" t="n"/>
      <c r="B902" s="12" t="n"/>
      <c r="C902" s="12" t="n"/>
      <c r="D902" s="12" t="n"/>
      <c r="E902" s="12" t="n"/>
      <c r="F902" s="12" t="n"/>
      <c r="G902" s="12" t="n"/>
      <c r="H902" s="11" t="n"/>
      <c r="I902" s="12" t="n"/>
      <c r="J902" s="12" t="n"/>
      <c r="K902" s="12" t="n"/>
      <c r="L902" s="13">
        <f>OR(E902="Pedido",E902="Modificación",E902="Anulación")</f>
        <v/>
      </c>
      <c r="M902" s="13">
        <f>AND(L902,F902="Sin intervención")</f>
        <v/>
      </c>
      <c r="N902" s="13">
        <f>AND(L902,OR(F902="Revisado y grabado",F902="En espera",F902="No grabado"))</f>
        <v/>
      </c>
      <c r="O902" s="13">
        <f>AND(L902,OR(F902="Sin intervención",F902="Revisado y grabado"))</f>
        <v/>
      </c>
      <c r="P902" s="13">
        <f>AND(O902,ISNUMBER(A902),ISNUMBER(H902),N(H902)&gt;=N(A902))</f>
        <v/>
      </c>
      <c r="Q902" s="13">
        <f>AND(O902,J902="Sí")</f>
        <v/>
      </c>
      <c r="R902" s="13">
        <f>AND(S902,OR(E902="",AND(L902,F902="")))</f>
        <v/>
      </c>
      <c r="S902" s="13">
        <f>COUNTA(A902:K902)&gt;0</f>
        <v/>
      </c>
    </row>
    <row r="903">
      <c r="A903" s="11" t="n"/>
      <c r="B903" s="12" t="n"/>
      <c r="C903" s="12" t="n"/>
      <c r="D903" s="12" t="n"/>
      <c r="E903" s="12" t="n"/>
      <c r="F903" s="12" t="n"/>
      <c r="G903" s="12" t="n"/>
      <c r="H903" s="11" t="n"/>
      <c r="I903" s="12" t="n"/>
      <c r="J903" s="12" t="n"/>
      <c r="K903" s="12" t="n"/>
      <c r="L903" s="13">
        <f>OR(E903="Pedido",E903="Modificación",E903="Anulación")</f>
        <v/>
      </c>
      <c r="M903" s="13">
        <f>AND(L903,F903="Sin intervención")</f>
        <v/>
      </c>
      <c r="N903" s="13">
        <f>AND(L903,OR(F903="Revisado y grabado",F903="En espera",F903="No grabado"))</f>
        <v/>
      </c>
      <c r="O903" s="13">
        <f>AND(L903,OR(F903="Sin intervención",F903="Revisado y grabado"))</f>
        <v/>
      </c>
      <c r="P903" s="13">
        <f>AND(O903,ISNUMBER(A903),ISNUMBER(H903),N(H903)&gt;=N(A903))</f>
        <v/>
      </c>
      <c r="Q903" s="13">
        <f>AND(O903,J903="Sí")</f>
        <v/>
      </c>
      <c r="R903" s="13">
        <f>AND(S903,OR(E903="",AND(L903,F903="")))</f>
        <v/>
      </c>
      <c r="S903" s="13">
        <f>COUNTA(A903:K903)&gt;0</f>
        <v/>
      </c>
    </row>
    <row r="904">
      <c r="A904" s="11" t="n"/>
      <c r="B904" s="12" t="n"/>
      <c r="C904" s="12" t="n"/>
      <c r="D904" s="12" t="n"/>
      <c r="E904" s="12" t="n"/>
      <c r="F904" s="12" t="n"/>
      <c r="G904" s="12" t="n"/>
      <c r="H904" s="11" t="n"/>
      <c r="I904" s="12" t="n"/>
      <c r="J904" s="12" t="n"/>
      <c r="K904" s="12" t="n"/>
      <c r="L904" s="13">
        <f>OR(E904="Pedido",E904="Modificación",E904="Anulación")</f>
        <v/>
      </c>
      <c r="M904" s="13">
        <f>AND(L904,F904="Sin intervención")</f>
        <v/>
      </c>
      <c r="N904" s="13">
        <f>AND(L904,OR(F904="Revisado y grabado",F904="En espera",F904="No grabado"))</f>
        <v/>
      </c>
      <c r="O904" s="13">
        <f>AND(L904,OR(F904="Sin intervención",F904="Revisado y grabado"))</f>
        <v/>
      </c>
      <c r="P904" s="13">
        <f>AND(O904,ISNUMBER(A904),ISNUMBER(H904),N(H904)&gt;=N(A904))</f>
        <v/>
      </c>
      <c r="Q904" s="13">
        <f>AND(O904,J904="Sí")</f>
        <v/>
      </c>
      <c r="R904" s="13">
        <f>AND(S904,OR(E904="",AND(L904,F904="")))</f>
        <v/>
      </c>
      <c r="S904" s="13">
        <f>COUNTA(A904:K904)&gt;0</f>
        <v/>
      </c>
    </row>
    <row r="905">
      <c r="A905" s="11" t="n"/>
      <c r="B905" s="12" t="n"/>
      <c r="C905" s="12" t="n"/>
      <c r="D905" s="12" t="n"/>
      <c r="E905" s="12" t="n"/>
      <c r="F905" s="12" t="n"/>
      <c r="G905" s="12" t="n"/>
      <c r="H905" s="11" t="n"/>
      <c r="I905" s="12" t="n"/>
      <c r="J905" s="12" t="n"/>
      <c r="K905" s="12" t="n"/>
      <c r="L905" s="13">
        <f>OR(E905="Pedido",E905="Modificación",E905="Anulación")</f>
        <v/>
      </c>
      <c r="M905" s="13">
        <f>AND(L905,F905="Sin intervención")</f>
        <v/>
      </c>
      <c r="N905" s="13">
        <f>AND(L905,OR(F905="Revisado y grabado",F905="En espera",F905="No grabado"))</f>
        <v/>
      </c>
      <c r="O905" s="13">
        <f>AND(L905,OR(F905="Sin intervención",F905="Revisado y grabado"))</f>
        <v/>
      </c>
      <c r="P905" s="13">
        <f>AND(O905,ISNUMBER(A905),ISNUMBER(H905),N(H905)&gt;=N(A905))</f>
        <v/>
      </c>
      <c r="Q905" s="13">
        <f>AND(O905,J905="Sí")</f>
        <v/>
      </c>
      <c r="R905" s="13">
        <f>AND(S905,OR(E905="",AND(L905,F905="")))</f>
        <v/>
      </c>
      <c r="S905" s="13">
        <f>COUNTA(A905:K905)&gt;0</f>
        <v/>
      </c>
    </row>
    <row r="906">
      <c r="A906" s="11" t="n"/>
      <c r="B906" s="12" t="n"/>
      <c r="C906" s="12" t="n"/>
      <c r="D906" s="12" t="n"/>
      <c r="E906" s="12" t="n"/>
      <c r="F906" s="12" t="n"/>
      <c r="G906" s="12" t="n"/>
      <c r="H906" s="11" t="n"/>
      <c r="I906" s="12" t="n"/>
      <c r="J906" s="12" t="n"/>
      <c r="K906" s="12" t="n"/>
      <c r="L906" s="13">
        <f>OR(E906="Pedido",E906="Modificación",E906="Anulación")</f>
        <v/>
      </c>
      <c r="M906" s="13">
        <f>AND(L906,F906="Sin intervención")</f>
        <v/>
      </c>
      <c r="N906" s="13">
        <f>AND(L906,OR(F906="Revisado y grabado",F906="En espera",F906="No grabado"))</f>
        <v/>
      </c>
      <c r="O906" s="13">
        <f>AND(L906,OR(F906="Sin intervención",F906="Revisado y grabado"))</f>
        <v/>
      </c>
      <c r="P906" s="13">
        <f>AND(O906,ISNUMBER(A906),ISNUMBER(H906),N(H906)&gt;=N(A906))</f>
        <v/>
      </c>
      <c r="Q906" s="13">
        <f>AND(O906,J906="Sí")</f>
        <v/>
      </c>
      <c r="R906" s="13">
        <f>AND(S906,OR(E906="",AND(L906,F906="")))</f>
        <v/>
      </c>
      <c r="S906" s="13">
        <f>COUNTA(A906:K906)&gt;0</f>
        <v/>
      </c>
    </row>
    <row r="907">
      <c r="A907" s="11" t="n"/>
      <c r="B907" s="12" t="n"/>
      <c r="C907" s="12" t="n"/>
      <c r="D907" s="12" t="n"/>
      <c r="E907" s="12" t="n"/>
      <c r="F907" s="12" t="n"/>
      <c r="G907" s="12" t="n"/>
      <c r="H907" s="11" t="n"/>
      <c r="I907" s="12" t="n"/>
      <c r="J907" s="12" t="n"/>
      <c r="K907" s="12" t="n"/>
      <c r="L907" s="13">
        <f>OR(E907="Pedido",E907="Modificación",E907="Anulación")</f>
        <v/>
      </c>
      <c r="M907" s="13">
        <f>AND(L907,F907="Sin intervención")</f>
        <v/>
      </c>
      <c r="N907" s="13">
        <f>AND(L907,OR(F907="Revisado y grabado",F907="En espera",F907="No grabado"))</f>
        <v/>
      </c>
      <c r="O907" s="13">
        <f>AND(L907,OR(F907="Sin intervención",F907="Revisado y grabado"))</f>
        <v/>
      </c>
      <c r="P907" s="13">
        <f>AND(O907,ISNUMBER(A907),ISNUMBER(H907),N(H907)&gt;=N(A907))</f>
        <v/>
      </c>
      <c r="Q907" s="13">
        <f>AND(O907,J907="Sí")</f>
        <v/>
      </c>
      <c r="R907" s="13">
        <f>AND(S907,OR(E907="",AND(L907,F907="")))</f>
        <v/>
      </c>
      <c r="S907" s="13">
        <f>COUNTA(A907:K907)&gt;0</f>
        <v/>
      </c>
    </row>
    <row r="908">
      <c r="A908" s="11" t="n"/>
      <c r="B908" s="12" t="n"/>
      <c r="C908" s="12" t="n"/>
      <c r="D908" s="12" t="n"/>
      <c r="E908" s="12" t="n"/>
      <c r="F908" s="12" t="n"/>
      <c r="G908" s="12" t="n"/>
      <c r="H908" s="11" t="n"/>
      <c r="I908" s="12" t="n"/>
      <c r="J908" s="12" t="n"/>
      <c r="K908" s="12" t="n"/>
      <c r="L908" s="13">
        <f>OR(E908="Pedido",E908="Modificación",E908="Anulación")</f>
        <v/>
      </c>
      <c r="M908" s="13">
        <f>AND(L908,F908="Sin intervención")</f>
        <v/>
      </c>
      <c r="N908" s="13">
        <f>AND(L908,OR(F908="Revisado y grabado",F908="En espera",F908="No grabado"))</f>
        <v/>
      </c>
      <c r="O908" s="13">
        <f>AND(L908,OR(F908="Sin intervención",F908="Revisado y grabado"))</f>
        <v/>
      </c>
      <c r="P908" s="13">
        <f>AND(O908,ISNUMBER(A908),ISNUMBER(H908),N(H908)&gt;=N(A908))</f>
        <v/>
      </c>
      <c r="Q908" s="13">
        <f>AND(O908,J908="Sí")</f>
        <v/>
      </c>
      <c r="R908" s="13">
        <f>AND(S908,OR(E908="",AND(L908,F908="")))</f>
        <v/>
      </c>
      <c r="S908" s="13">
        <f>COUNTA(A908:K908)&gt;0</f>
        <v/>
      </c>
    </row>
    <row r="909">
      <c r="A909" s="11" t="n"/>
      <c r="B909" s="12" t="n"/>
      <c r="C909" s="12" t="n"/>
      <c r="D909" s="12" t="n"/>
      <c r="E909" s="12" t="n"/>
      <c r="F909" s="12" t="n"/>
      <c r="G909" s="12" t="n"/>
      <c r="H909" s="11" t="n"/>
      <c r="I909" s="12" t="n"/>
      <c r="J909" s="12" t="n"/>
      <c r="K909" s="12" t="n"/>
      <c r="L909" s="13">
        <f>OR(E909="Pedido",E909="Modificación",E909="Anulación")</f>
        <v/>
      </c>
      <c r="M909" s="13">
        <f>AND(L909,F909="Sin intervención")</f>
        <v/>
      </c>
      <c r="N909" s="13">
        <f>AND(L909,OR(F909="Revisado y grabado",F909="En espera",F909="No grabado"))</f>
        <v/>
      </c>
      <c r="O909" s="13">
        <f>AND(L909,OR(F909="Sin intervención",F909="Revisado y grabado"))</f>
        <v/>
      </c>
      <c r="P909" s="13">
        <f>AND(O909,ISNUMBER(A909),ISNUMBER(H909),N(H909)&gt;=N(A909))</f>
        <v/>
      </c>
      <c r="Q909" s="13">
        <f>AND(O909,J909="Sí")</f>
        <v/>
      </c>
      <c r="R909" s="13">
        <f>AND(S909,OR(E909="",AND(L909,F909="")))</f>
        <v/>
      </c>
      <c r="S909" s="13">
        <f>COUNTA(A909:K909)&gt;0</f>
        <v/>
      </c>
    </row>
    <row r="910">
      <c r="A910" s="11" t="n"/>
      <c r="B910" s="12" t="n"/>
      <c r="C910" s="12" t="n"/>
      <c r="D910" s="12" t="n"/>
      <c r="E910" s="12" t="n"/>
      <c r="F910" s="12" t="n"/>
      <c r="G910" s="12" t="n"/>
      <c r="H910" s="11" t="n"/>
      <c r="I910" s="12" t="n"/>
      <c r="J910" s="12" t="n"/>
      <c r="K910" s="12" t="n"/>
      <c r="L910" s="13">
        <f>OR(E910="Pedido",E910="Modificación",E910="Anulación")</f>
        <v/>
      </c>
      <c r="M910" s="13">
        <f>AND(L910,F910="Sin intervención")</f>
        <v/>
      </c>
      <c r="N910" s="13">
        <f>AND(L910,OR(F910="Revisado y grabado",F910="En espera",F910="No grabado"))</f>
        <v/>
      </c>
      <c r="O910" s="13">
        <f>AND(L910,OR(F910="Sin intervención",F910="Revisado y grabado"))</f>
        <v/>
      </c>
      <c r="P910" s="13">
        <f>AND(O910,ISNUMBER(A910),ISNUMBER(H910),N(H910)&gt;=N(A910))</f>
        <v/>
      </c>
      <c r="Q910" s="13">
        <f>AND(O910,J910="Sí")</f>
        <v/>
      </c>
      <c r="R910" s="13">
        <f>AND(S910,OR(E910="",AND(L910,F910="")))</f>
        <v/>
      </c>
      <c r="S910" s="13">
        <f>COUNTA(A910:K910)&gt;0</f>
        <v/>
      </c>
    </row>
    <row r="911">
      <c r="A911" s="11" t="n"/>
      <c r="B911" s="12" t="n"/>
      <c r="C911" s="12" t="n"/>
      <c r="D911" s="12" t="n"/>
      <c r="E911" s="12" t="n"/>
      <c r="F911" s="12" t="n"/>
      <c r="G911" s="12" t="n"/>
      <c r="H911" s="11" t="n"/>
      <c r="I911" s="12" t="n"/>
      <c r="J911" s="12" t="n"/>
      <c r="K911" s="12" t="n"/>
      <c r="L911" s="13">
        <f>OR(E911="Pedido",E911="Modificación",E911="Anulación")</f>
        <v/>
      </c>
      <c r="M911" s="13">
        <f>AND(L911,F911="Sin intervención")</f>
        <v/>
      </c>
      <c r="N911" s="13">
        <f>AND(L911,OR(F911="Revisado y grabado",F911="En espera",F911="No grabado"))</f>
        <v/>
      </c>
      <c r="O911" s="13">
        <f>AND(L911,OR(F911="Sin intervención",F911="Revisado y grabado"))</f>
        <v/>
      </c>
      <c r="P911" s="13">
        <f>AND(O911,ISNUMBER(A911),ISNUMBER(H911),N(H911)&gt;=N(A911))</f>
        <v/>
      </c>
      <c r="Q911" s="13">
        <f>AND(O911,J911="Sí")</f>
        <v/>
      </c>
      <c r="R911" s="13">
        <f>AND(S911,OR(E911="",AND(L911,F911="")))</f>
        <v/>
      </c>
      <c r="S911" s="13">
        <f>COUNTA(A911:K911)&gt;0</f>
        <v/>
      </c>
    </row>
    <row r="912">
      <c r="A912" s="11" t="n"/>
      <c r="B912" s="12" t="n"/>
      <c r="C912" s="12" t="n"/>
      <c r="D912" s="12" t="n"/>
      <c r="E912" s="12" t="n"/>
      <c r="F912" s="12" t="n"/>
      <c r="G912" s="12" t="n"/>
      <c r="H912" s="11" t="n"/>
      <c r="I912" s="12" t="n"/>
      <c r="J912" s="12" t="n"/>
      <c r="K912" s="12" t="n"/>
      <c r="L912" s="13">
        <f>OR(E912="Pedido",E912="Modificación",E912="Anulación")</f>
        <v/>
      </c>
      <c r="M912" s="13">
        <f>AND(L912,F912="Sin intervención")</f>
        <v/>
      </c>
      <c r="N912" s="13">
        <f>AND(L912,OR(F912="Revisado y grabado",F912="En espera",F912="No grabado"))</f>
        <v/>
      </c>
      <c r="O912" s="13">
        <f>AND(L912,OR(F912="Sin intervención",F912="Revisado y grabado"))</f>
        <v/>
      </c>
      <c r="P912" s="13">
        <f>AND(O912,ISNUMBER(A912),ISNUMBER(H912),N(H912)&gt;=N(A912))</f>
        <v/>
      </c>
      <c r="Q912" s="13">
        <f>AND(O912,J912="Sí")</f>
        <v/>
      </c>
      <c r="R912" s="13">
        <f>AND(S912,OR(E912="",AND(L912,F912="")))</f>
        <v/>
      </c>
      <c r="S912" s="13">
        <f>COUNTA(A912:K912)&gt;0</f>
        <v/>
      </c>
    </row>
    <row r="913">
      <c r="A913" s="11" t="n"/>
      <c r="B913" s="12" t="n"/>
      <c r="C913" s="12" t="n"/>
      <c r="D913" s="12" t="n"/>
      <c r="E913" s="12" t="n"/>
      <c r="F913" s="12" t="n"/>
      <c r="G913" s="12" t="n"/>
      <c r="H913" s="11" t="n"/>
      <c r="I913" s="12" t="n"/>
      <c r="J913" s="12" t="n"/>
      <c r="K913" s="12" t="n"/>
      <c r="L913" s="13">
        <f>OR(E913="Pedido",E913="Modificación",E913="Anulación")</f>
        <v/>
      </c>
      <c r="M913" s="13">
        <f>AND(L913,F913="Sin intervención")</f>
        <v/>
      </c>
      <c r="N913" s="13">
        <f>AND(L913,OR(F913="Revisado y grabado",F913="En espera",F913="No grabado"))</f>
        <v/>
      </c>
      <c r="O913" s="13">
        <f>AND(L913,OR(F913="Sin intervención",F913="Revisado y grabado"))</f>
        <v/>
      </c>
      <c r="P913" s="13">
        <f>AND(O913,ISNUMBER(A913),ISNUMBER(H913),N(H913)&gt;=N(A913))</f>
        <v/>
      </c>
      <c r="Q913" s="13">
        <f>AND(O913,J913="Sí")</f>
        <v/>
      </c>
      <c r="R913" s="13">
        <f>AND(S913,OR(E913="",AND(L913,F913="")))</f>
        <v/>
      </c>
      <c r="S913" s="13">
        <f>COUNTA(A913:K913)&gt;0</f>
        <v/>
      </c>
    </row>
    <row r="914">
      <c r="A914" s="11" t="n"/>
      <c r="B914" s="12" t="n"/>
      <c r="C914" s="12" t="n"/>
      <c r="D914" s="12" t="n"/>
      <c r="E914" s="12" t="n"/>
      <c r="F914" s="12" t="n"/>
      <c r="G914" s="12" t="n"/>
      <c r="H914" s="11" t="n"/>
      <c r="I914" s="12" t="n"/>
      <c r="J914" s="12" t="n"/>
      <c r="K914" s="12" t="n"/>
      <c r="L914" s="13">
        <f>OR(E914="Pedido",E914="Modificación",E914="Anulación")</f>
        <v/>
      </c>
      <c r="M914" s="13">
        <f>AND(L914,F914="Sin intervención")</f>
        <v/>
      </c>
      <c r="N914" s="13">
        <f>AND(L914,OR(F914="Revisado y grabado",F914="En espera",F914="No grabado"))</f>
        <v/>
      </c>
      <c r="O914" s="13">
        <f>AND(L914,OR(F914="Sin intervención",F914="Revisado y grabado"))</f>
        <v/>
      </c>
      <c r="P914" s="13">
        <f>AND(O914,ISNUMBER(A914),ISNUMBER(H914),N(H914)&gt;=N(A914))</f>
        <v/>
      </c>
      <c r="Q914" s="13">
        <f>AND(O914,J914="Sí")</f>
        <v/>
      </c>
      <c r="R914" s="13">
        <f>AND(S914,OR(E914="",AND(L914,F914="")))</f>
        <v/>
      </c>
      <c r="S914" s="13">
        <f>COUNTA(A914:K914)&gt;0</f>
        <v/>
      </c>
    </row>
    <row r="915">
      <c r="A915" s="11" t="n"/>
      <c r="B915" s="12" t="n"/>
      <c r="C915" s="12" t="n"/>
      <c r="D915" s="12" t="n"/>
      <c r="E915" s="12" t="n"/>
      <c r="F915" s="12" t="n"/>
      <c r="G915" s="12" t="n"/>
      <c r="H915" s="11" t="n"/>
      <c r="I915" s="12" t="n"/>
      <c r="J915" s="12" t="n"/>
      <c r="K915" s="12" t="n"/>
      <c r="L915" s="13">
        <f>OR(E915="Pedido",E915="Modificación",E915="Anulación")</f>
        <v/>
      </c>
      <c r="M915" s="13">
        <f>AND(L915,F915="Sin intervención")</f>
        <v/>
      </c>
      <c r="N915" s="13">
        <f>AND(L915,OR(F915="Revisado y grabado",F915="En espera",F915="No grabado"))</f>
        <v/>
      </c>
      <c r="O915" s="13">
        <f>AND(L915,OR(F915="Sin intervención",F915="Revisado y grabado"))</f>
        <v/>
      </c>
      <c r="P915" s="13">
        <f>AND(O915,ISNUMBER(A915),ISNUMBER(H915),N(H915)&gt;=N(A915))</f>
        <v/>
      </c>
      <c r="Q915" s="13">
        <f>AND(O915,J915="Sí")</f>
        <v/>
      </c>
      <c r="R915" s="13">
        <f>AND(S915,OR(E915="",AND(L915,F915="")))</f>
        <v/>
      </c>
      <c r="S915" s="13">
        <f>COUNTA(A915:K915)&gt;0</f>
        <v/>
      </c>
    </row>
    <row r="916">
      <c r="A916" s="11" t="n"/>
      <c r="B916" s="12" t="n"/>
      <c r="C916" s="12" t="n"/>
      <c r="D916" s="12" t="n"/>
      <c r="E916" s="12" t="n"/>
      <c r="F916" s="12" t="n"/>
      <c r="G916" s="12" t="n"/>
      <c r="H916" s="11" t="n"/>
      <c r="I916" s="12" t="n"/>
      <c r="J916" s="12" t="n"/>
      <c r="K916" s="12" t="n"/>
      <c r="L916" s="13">
        <f>OR(E916="Pedido",E916="Modificación",E916="Anulación")</f>
        <v/>
      </c>
      <c r="M916" s="13">
        <f>AND(L916,F916="Sin intervención")</f>
        <v/>
      </c>
      <c r="N916" s="13">
        <f>AND(L916,OR(F916="Revisado y grabado",F916="En espera",F916="No grabado"))</f>
        <v/>
      </c>
      <c r="O916" s="13">
        <f>AND(L916,OR(F916="Sin intervención",F916="Revisado y grabado"))</f>
        <v/>
      </c>
      <c r="P916" s="13">
        <f>AND(O916,ISNUMBER(A916),ISNUMBER(H916),N(H916)&gt;=N(A916))</f>
        <v/>
      </c>
      <c r="Q916" s="13">
        <f>AND(O916,J916="Sí")</f>
        <v/>
      </c>
      <c r="R916" s="13">
        <f>AND(S916,OR(E916="",AND(L916,F916="")))</f>
        <v/>
      </c>
      <c r="S916" s="13">
        <f>COUNTA(A916:K916)&gt;0</f>
        <v/>
      </c>
    </row>
    <row r="917">
      <c r="A917" s="11" t="n"/>
      <c r="B917" s="12" t="n"/>
      <c r="C917" s="12" t="n"/>
      <c r="D917" s="12" t="n"/>
      <c r="E917" s="12" t="n"/>
      <c r="F917" s="12" t="n"/>
      <c r="G917" s="12" t="n"/>
      <c r="H917" s="11" t="n"/>
      <c r="I917" s="12" t="n"/>
      <c r="J917" s="12" t="n"/>
      <c r="K917" s="12" t="n"/>
      <c r="L917" s="13">
        <f>OR(E917="Pedido",E917="Modificación",E917="Anulación")</f>
        <v/>
      </c>
      <c r="M917" s="13">
        <f>AND(L917,F917="Sin intervención")</f>
        <v/>
      </c>
      <c r="N917" s="13">
        <f>AND(L917,OR(F917="Revisado y grabado",F917="En espera",F917="No grabado"))</f>
        <v/>
      </c>
      <c r="O917" s="13">
        <f>AND(L917,OR(F917="Sin intervención",F917="Revisado y grabado"))</f>
        <v/>
      </c>
      <c r="P917" s="13">
        <f>AND(O917,ISNUMBER(A917),ISNUMBER(H917),N(H917)&gt;=N(A917))</f>
        <v/>
      </c>
      <c r="Q917" s="13">
        <f>AND(O917,J917="Sí")</f>
        <v/>
      </c>
      <c r="R917" s="13">
        <f>AND(S917,OR(E917="",AND(L917,F917="")))</f>
        <v/>
      </c>
      <c r="S917" s="13">
        <f>COUNTA(A917:K917)&gt;0</f>
        <v/>
      </c>
    </row>
    <row r="918">
      <c r="A918" s="11" t="n"/>
      <c r="B918" s="12" t="n"/>
      <c r="C918" s="12" t="n"/>
      <c r="D918" s="12" t="n"/>
      <c r="E918" s="12" t="n"/>
      <c r="F918" s="12" t="n"/>
      <c r="G918" s="12" t="n"/>
      <c r="H918" s="11" t="n"/>
      <c r="I918" s="12" t="n"/>
      <c r="J918" s="12" t="n"/>
      <c r="K918" s="12" t="n"/>
      <c r="L918" s="13">
        <f>OR(E918="Pedido",E918="Modificación",E918="Anulación")</f>
        <v/>
      </c>
      <c r="M918" s="13">
        <f>AND(L918,F918="Sin intervención")</f>
        <v/>
      </c>
      <c r="N918" s="13">
        <f>AND(L918,OR(F918="Revisado y grabado",F918="En espera",F918="No grabado"))</f>
        <v/>
      </c>
      <c r="O918" s="13">
        <f>AND(L918,OR(F918="Sin intervención",F918="Revisado y grabado"))</f>
        <v/>
      </c>
      <c r="P918" s="13">
        <f>AND(O918,ISNUMBER(A918),ISNUMBER(H918),N(H918)&gt;=N(A918))</f>
        <v/>
      </c>
      <c r="Q918" s="13">
        <f>AND(O918,J918="Sí")</f>
        <v/>
      </c>
      <c r="R918" s="13">
        <f>AND(S918,OR(E918="",AND(L918,F918="")))</f>
        <v/>
      </c>
      <c r="S918" s="13">
        <f>COUNTA(A918:K918)&gt;0</f>
        <v/>
      </c>
    </row>
    <row r="919">
      <c r="A919" s="11" t="n"/>
      <c r="B919" s="12" t="n"/>
      <c r="C919" s="12" t="n"/>
      <c r="D919" s="12" t="n"/>
      <c r="E919" s="12" t="n"/>
      <c r="F919" s="12" t="n"/>
      <c r="G919" s="12" t="n"/>
      <c r="H919" s="11" t="n"/>
      <c r="I919" s="12" t="n"/>
      <c r="J919" s="12" t="n"/>
      <c r="K919" s="12" t="n"/>
      <c r="L919" s="13">
        <f>OR(E919="Pedido",E919="Modificación",E919="Anulación")</f>
        <v/>
      </c>
      <c r="M919" s="13">
        <f>AND(L919,F919="Sin intervención")</f>
        <v/>
      </c>
      <c r="N919" s="13">
        <f>AND(L919,OR(F919="Revisado y grabado",F919="En espera",F919="No grabado"))</f>
        <v/>
      </c>
      <c r="O919" s="13">
        <f>AND(L919,OR(F919="Sin intervención",F919="Revisado y grabado"))</f>
        <v/>
      </c>
      <c r="P919" s="13">
        <f>AND(O919,ISNUMBER(A919),ISNUMBER(H919),N(H919)&gt;=N(A919))</f>
        <v/>
      </c>
      <c r="Q919" s="13">
        <f>AND(O919,J919="Sí")</f>
        <v/>
      </c>
      <c r="R919" s="13">
        <f>AND(S919,OR(E919="",AND(L919,F919="")))</f>
        <v/>
      </c>
      <c r="S919" s="13">
        <f>COUNTA(A919:K919)&gt;0</f>
        <v/>
      </c>
    </row>
    <row r="920">
      <c r="A920" s="11" t="n"/>
      <c r="B920" s="12" t="n"/>
      <c r="C920" s="12" t="n"/>
      <c r="D920" s="12" t="n"/>
      <c r="E920" s="12" t="n"/>
      <c r="F920" s="12" t="n"/>
      <c r="G920" s="12" t="n"/>
      <c r="H920" s="11" t="n"/>
      <c r="I920" s="12" t="n"/>
      <c r="J920" s="12" t="n"/>
      <c r="K920" s="12" t="n"/>
      <c r="L920" s="13">
        <f>OR(E920="Pedido",E920="Modificación",E920="Anulación")</f>
        <v/>
      </c>
      <c r="M920" s="13">
        <f>AND(L920,F920="Sin intervención")</f>
        <v/>
      </c>
      <c r="N920" s="13">
        <f>AND(L920,OR(F920="Revisado y grabado",F920="En espera",F920="No grabado"))</f>
        <v/>
      </c>
      <c r="O920" s="13">
        <f>AND(L920,OR(F920="Sin intervención",F920="Revisado y grabado"))</f>
        <v/>
      </c>
      <c r="P920" s="13">
        <f>AND(O920,ISNUMBER(A920),ISNUMBER(H920),N(H920)&gt;=N(A920))</f>
        <v/>
      </c>
      <c r="Q920" s="13">
        <f>AND(O920,J920="Sí")</f>
        <v/>
      </c>
      <c r="R920" s="13">
        <f>AND(S920,OR(E920="",AND(L920,F920="")))</f>
        <v/>
      </c>
      <c r="S920" s="13">
        <f>COUNTA(A920:K920)&gt;0</f>
        <v/>
      </c>
    </row>
    <row r="921">
      <c r="A921" s="11" t="n"/>
      <c r="B921" s="12" t="n"/>
      <c r="C921" s="12" t="n"/>
      <c r="D921" s="12" t="n"/>
      <c r="E921" s="12" t="n"/>
      <c r="F921" s="12" t="n"/>
      <c r="G921" s="12" t="n"/>
      <c r="H921" s="11" t="n"/>
      <c r="I921" s="12" t="n"/>
      <c r="J921" s="12" t="n"/>
      <c r="K921" s="12" t="n"/>
      <c r="L921" s="13">
        <f>OR(E921="Pedido",E921="Modificación",E921="Anulación")</f>
        <v/>
      </c>
      <c r="M921" s="13">
        <f>AND(L921,F921="Sin intervención")</f>
        <v/>
      </c>
      <c r="N921" s="13">
        <f>AND(L921,OR(F921="Revisado y grabado",F921="En espera",F921="No grabado"))</f>
        <v/>
      </c>
      <c r="O921" s="13">
        <f>AND(L921,OR(F921="Sin intervención",F921="Revisado y grabado"))</f>
        <v/>
      </c>
      <c r="P921" s="13">
        <f>AND(O921,ISNUMBER(A921),ISNUMBER(H921),N(H921)&gt;=N(A921))</f>
        <v/>
      </c>
      <c r="Q921" s="13">
        <f>AND(O921,J921="Sí")</f>
        <v/>
      </c>
      <c r="R921" s="13">
        <f>AND(S921,OR(E921="",AND(L921,F921="")))</f>
        <v/>
      </c>
      <c r="S921" s="13">
        <f>COUNTA(A921:K921)&gt;0</f>
        <v/>
      </c>
    </row>
    <row r="922">
      <c r="A922" s="11" t="n"/>
      <c r="B922" s="12" t="n"/>
      <c r="C922" s="12" t="n"/>
      <c r="D922" s="12" t="n"/>
      <c r="E922" s="12" t="n"/>
      <c r="F922" s="12" t="n"/>
      <c r="G922" s="12" t="n"/>
      <c r="H922" s="11" t="n"/>
      <c r="I922" s="12" t="n"/>
      <c r="J922" s="12" t="n"/>
      <c r="K922" s="12" t="n"/>
      <c r="L922" s="13">
        <f>OR(E922="Pedido",E922="Modificación",E922="Anulación")</f>
        <v/>
      </c>
      <c r="M922" s="13">
        <f>AND(L922,F922="Sin intervención")</f>
        <v/>
      </c>
      <c r="N922" s="13">
        <f>AND(L922,OR(F922="Revisado y grabado",F922="En espera",F922="No grabado"))</f>
        <v/>
      </c>
      <c r="O922" s="13">
        <f>AND(L922,OR(F922="Sin intervención",F922="Revisado y grabado"))</f>
        <v/>
      </c>
      <c r="P922" s="13">
        <f>AND(O922,ISNUMBER(A922),ISNUMBER(H922),N(H922)&gt;=N(A922))</f>
        <v/>
      </c>
      <c r="Q922" s="13">
        <f>AND(O922,J922="Sí")</f>
        <v/>
      </c>
      <c r="R922" s="13">
        <f>AND(S922,OR(E922="",AND(L922,F922="")))</f>
        <v/>
      </c>
      <c r="S922" s="13">
        <f>COUNTA(A922:K922)&gt;0</f>
        <v/>
      </c>
    </row>
    <row r="923">
      <c r="A923" s="11" t="n"/>
      <c r="B923" s="12" t="n"/>
      <c r="C923" s="12" t="n"/>
      <c r="D923" s="12" t="n"/>
      <c r="E923" s="12" t="n"/>
      <c r="F923" s="12" t="n"/>
      <c r="G923" s="12" t="n"/>
      <c r="H923" s="11" t="n"/>
      <c r="I923" s="12" t="n"/>
      <c r="J923" s="12" t="n"/>
      <c r="K923" s="12" t="n"/>
      <c r="L923" s="13">
        <f>OR(E923="Pedido",E923="Modificación",E923="Anulación")</f>
        <v/>
      </c>
      <c r="M923" s="13">
        <f>AND(L923,F923="Sin intervención")</f>
        <v/>
      </c>
      <c r="N923" s="13">
        <f>AND(L923,OR(F923="Revisado y grabado",F923="En espera",F923="No grabado"))</f>
        <v/>
      </c>
      <c r="O923" s="13">
        <f>AND(L923,OR(F923="Sin intervención",F923="Revisado y grabado"))</f>
        <v/>
      </c>
      <c r="P923" s="13">
        <f>AND(O923,ISNUMBER(A923),ISNUMBER(H923),N(H923)&gt;=N(A923))</f>
        <v/>
      </c>
      <c r="Q923" s="13">
        <f>AND(O923,J923="Sí")</f>
        <v/>
      </c>
      <c r="R923" s="13">
        <f>AND(S923,OR(E923="",AND(L923,F923="")))</f>
        <v/>
      </c>
      <c r="S923" s="13">
        <f>COUNTA(A923:K923)&gt;0</f>
        <v/>
      </c>
    </row>
    <row r="924">
      <c r="A924" s="11" t="n"/>
      <c r="B924" s="12" t="n"/>
      <c r="C924" s="12" t="n"/>
      <c r="D924" s="12" t="n"/>
      <c r="E924" s="12" t="n"/>
      <c r="F924" s="12" t="n"/>
      <c r="G924" s="12" t="n"/>
      <c r="H924" s="11" t="n"/>
      <c r="I924" s="12" t="n"/>
      <c r="J924" s="12" t="n"/>
      <c r="K924" s="12" t="n"/>
      <c r="L924" s="13">
        <f>OR(E924="Pedido",E924="Modificación",E924="Anulación")</f>
        <v/>
      </c>
      <c r="M924" s="13">
        <f>AND(L924,F924="Sin intervención")</f>
        <v/>
      </c>
      <c r="N924" s="13">
        <f>AND(L924,OR(F924="Revisado y grabado",F924="En espera",F924="No grabado"))</f>
        <v/>
      </c>
      <c r="O924" s="13">
        <f>AND(L924,OR(F924="Sin intervención",F924="Revisado y grabado"))</f>
        <v/>
      </c>
      <c r="P924" s="13">
        <f>AND(O924,ISNUMBER(A924),ISNUMBER(H924),N(H924)&gt;=N(A924))</f>
        <v/>
      </c>
      <c r="Q924" s="13">
        <f>AND(O924,J924="Sí")</f>
        <v/>
      </c>
      <c r="R924" s="13">
        <f>AND(S924,OR(E924="",AND(L924,F924="")))</f>
        <v/>
      </c>
      <c r="S924" s="13">
        <f>COUNTA(A924:K924)&gt;0</f>
        <v/>
      </c>
    </row>
    <row r="925">
      <c r="A925" s="11" t="n"/>
      <c r="B925" s="12" t="n"/>
      <c r="C925" s="12" t="n"/>
      <c r="D925" s="12" t="n"/>
      <c r="E925" s="12" t="n"/>
      <c r="F925" s="12" t="n"/>
      <c r="G925" s="12" t="n"/>
      <c r="H925" s="11" t="n"/>
      <c r="I925" s="12" t="n"/>
      <c r="J925" s="12" t="n"/>
      <c r="K925" s="12" t="n"/>
      <c r="L925" s="13">
        <f>OR(E925="Pedido",E925="Modificación",E925="Anulación")</f>
        <v/>
      </c>
      <c r="M925" s="13">
        <f>AND(L925,F925="Sin intervención")</f>
        <v/>
      </c>
      <c r="N925" s="13">
        <f>AND(L925,OR(F925="Revisado y grabado",F925="En espera",F925="No grabado"))</f>
        <v/>
      </c>
      <c r="O925" s="13">
        <f>AND(L925,OR(F925="Sin intervención",F925="Revisado y grabado"))</f>
        <v/>
      </c>
      <c r="P925" s="13">
        <f>AND(O925,ISNUMBER(A925),ISNUMBER(H925),N(H925)&gt;=N(A925))</f>
        <v/>
      </c>
      <c r="Q925" s="13">
        <f>AND(O925,J925="Sí")</f>
        <v/>
      </c>
      <c r="R925" s="13">
        <f>AND(S925,OR(E925="",AND(L925,F925="")))</f>
        <v/>
      </c>
      <c r="S925" s="13">
        <f>COUNTA(A925:K925)&gt;0</f>
        <v/>
      </c>
    </row>
    <row r="926">
      <c r="A926" s="11" t="n"/>
      <c r="B926" s="12" t="n"/>
      <c r="C926" s="12" t="n"/>
      <c r="D926" s="12" t="n"/>
      <c r="E926" s="12" t="n"/>
      <c r="F926" s="12" t="n"/>
      <c r="G926" s="12" t="n"/>
      <c r="H926" s="11" t="n"/>
      <c r="I926" s="12" t="n"/>
      <c r="J926" s="12" t="n"/>
      <c r="K926" s="12" t="n"/>
      <c r="L926" s="13">
        <f>OR(E926="Pedido",E926="Modificación",E926="Anulación")</f>
        <v/>
      </c>
      <c r="M926" s="13">
        <f>AND(L926,F926="Sin intervención")</f>
        <v/>
      </c>
      <c r="N926" s="13">
        <f>AND(L926,OR(F926="Revisado y grabado",F926="En espera",F926="No grabado"))</f>
        <v/>
      </c>
      <c r="O926" s="13">
        <f>AND(L926,OR(F926="Sin intervención",F926="Revisado y grabado"))</f>
        <v/>
      </c>
      <c r="P926" s="13">
        <f>AND(O926,ISNUMBER(A926),ISNUMBER(H926),N(H926)&gt;=N(A926))</f>
        <v/>
      </c>
      <c r="Q926" s="13">
        <f>AND(O926,J926="Sí")</f>
        <v/>
      </c>
      <c r="R926" s="13">
        <f>AND(S926,OR(E926="",AND(L926,F926="")))</f>
        <v/>
      </c>
      <c r="S926" s="13">
        <f>COUNTA(A926:K926)&gt;0</f>
        <v/>
      </c>
    </row>
    <row r="927">
      <c r="A927" s="11" t="n"/>
      <c r="B927" s="12" t="n"/>
      <c r="C927" s="12" t="n"/>
      <c r="D927" s="12" t="n"/>
      <c r="E927" s="12" t="n"/>
      <c r="F927" s="12" t="n"/>
      <c r="G927" s="12" t="n"/>
      <c r="H927" s="11" t="n"/>
      <c r="I927" s="12" t="n"/>
      <c r="J927" s="12" t="n"/>
      <c r="K927" s="12" t="n"/>
      <c r="L927" s="13">
        <f>OR(E927="Pedido",E927="Modificación",E927="Anulación")</f>
        <v/>
      </c>
      <c r="M927" s="13">
        <f>AND(L927,F927="Sin intervención")</f>
        <v/>
      </c>
      <c r="N927" s="13">
        <f>AND(L927,OR(F927="Revisado y grabado",F927="En espera",F927="No grabado"))</f>
        <v/>
      </c>
      <c r="O927" s="13">
        <f>AND(L927,OR(F927="Sin intervención",F927="Revisado y grabado"))</f>
        <v/>
      </c>
      <c r="P927" s="13">
        <f>AND(O927,ISNUMBER(A927),ISNUMBER(H927),N(H927)&gt;=N(A927))</f>
        <v/>
      </c>
      <c r="Q927" s="13">
        <f>AND(O927,J927="Sí")</f>
        <v/>
      </c>
      <c r="R927" s="13">
        <f>AND(S927,OR(E927="",AND(L927,F927="")))</f>
        <v/>
      </c>
      <c r="S927" s="13">
        <f>COUNTA(A927:K927)&gt;0</f>
        <v/>
      </c>
    </row>
    <row r="928">
      <c r="A928" s="11" t="n"/>
      <c r="B928" s="12" t="n"/>
      <c r="C928" s="12" t="n"/>
      <c r="D928" s="12" t="n"/>
      <c r="E928" s="12" t="n"/>
      <c r="F928" s="12" t="n"/>
      <c r="G928" s="12" t="n"/>
      <c r="H928" s="11" t="n"/>
      <c r="I928" s="12" t="n"/>
      <c r="J928" s="12" t="n"/>
      <c r="K928" s="12" t="n"/>
      <c r="L928" s="13">
        <f>OR(E928="Pedido",E928="Modificación",E928="Anulación")</f>
        <v/>
      </c>
      <c r="M928" s="13">
        <f>AND(L928,F928="Sin intervención")</f>
        <v/>
      </c>
      <c r="N928" s="13">
        <f>AND(L928,OR(F928="Revisado y grabado",F928="En espera",F928="No grabado"))</f>
        <v/>
      </c>
      <c r="O928" s="13">
        <f>AND(L928,OR(F928="Sin intervención",F928="Revisado y grabado"))</f>
        <v/>
      </c>
      <c r="P928" s="13">
        <f>AND(O928,ISNUMBER(A928),ISNUMBER(H928),N(H928)&gt;=N(A928))</f>
        <v/>
      </c>
      <c r="Q928" s="13">
        <f>AND(O928,J928="Sí")</f>
        <v/>
      </c>
      <c r="R928" s="13">
        <f>AND(S928,OR(E928="",AND(L928,F928="")))</f>
        <v/>
      </c>
      <c r="S928" s="13">
        <f>COUNTA(A928:K928)&gt;0</f>
        <v/>
      </c>
    </row>
    <row r="929">
      <c r="A929" s="11" t="n"/>
      <c r="B929" s="12" t="n"/>
      <c r="C929" s="12" t="n"/>
      <c r="D929" s="12" t="n"/>
      <c r="E929" s="12" t="n"/>
      <c r="F929" s="12" t="n"/>
      <c r="G929" s="12" t="n"/>
      <c r="H929" s="11" t="n"/>
      <c r="I929" s="12" t="n"/>
      <c r="J929" s="12" t="n"/>
      <c r="K929" s="12" t="n"/>
      <c r="L929" s="13">
        <f>OR(E929="Pedido",E929="Modificación",E929="Anulación")</f>
        <v/>
      </c>
      <c r="M929" s="13">
        <f>AND(L929,F929="Sin intervención")</f>
        <v/>
      </c>
      <c r="N929" s="13">
        <f>AND(L929,OR(F929="Revisado y grabado",F929="En espera",F929="No grabado"))</f>
        <v/>
      </c>
      <c r="O929" s="13">
        <f>AND(L929,OR(F929="Sin intervención",F929="Revisado y grabado"))</f>
        <v/>
      </c>
      <c r="P929" s="13">
        <f>AND(O929,ISNUMBER(A929),ISNUMBER(H929),N(H929)&gt;=N(A929))</f>
        <v/>
      </c>
      <c r="Q929" s="13">
        <f>AND(O929,J929="Sí")</f>
        <v/>
      </c>
      <c r="R929" s="13">
        <f>AND(S929,OR(E929="",AND(L929,F929="")))</f>
        <v/>
      </c>
      <c r="S929" s="13">
        <f>COUNTA(A929:K929)&gt;0</f>
        <v/>
      </c>
    </row>
    <row r="930">
      <c r="A930" s="11" t="n"/>
      <c r="B930" s="12" t="n"/>
      <c r="C930" s="12" t="n"/>
      <c r="D930" s="12" t="n"/>
      <c r="E930" s="12" t="n"/>
      <c r="F930" s="12" t="n"/>
      <c r="G930" s="12" t="n"/>
      <c r="H930" s="11" t="n"/>
      <c r="I930" s="12" t="n"/>
      <c r="J930" s="12" t="n"/>
      <c r="K930" s="12" t="n"/>
      <c r="L930" s="13">
        <f>OR(E930="Pedido",E930="Modificación",E930="Anulación")</f>
        <v/>
      </c>
      <c r="M930" s="13">
        <f>AND(L930,F930="Sin intervención")</f>
        <v/>
      </c>
      <c r="N930" s="13">
        <f>AND(L930,OR(F930="Revisado y grabado",F930="En espera",F930="No grabado"))</f>
        <v/>
      </c>
      <c r="O930" s="13">
        <f>AND(L930,OR(F930="Sin intervención",F930="Revisado y grabado"))</f>
        <v/>
      </c>
      <c r="P930" s="13">
        <f>AND(O930,ISNUMBER(A930),ISNUMBER(H930),N(H930)&gt;=N(A930))</f>
        <v/>
      </c>
      <c r="Q930" s="13">
        <f>AND(O930,J930="Sí")</f>
        <v/>
      </c>
      <c r="R930" s="13">
        <f>AND(S930,OR(E930="",AND(L930,F930="")))</f>
        <v/>
      </c>
      <c r="S930" s="13">
        <f>COUNTA(A930:K930)&gt;0</f>
        <v/>
      </c>
    </row>
    <row r="931">
      <c r="A931" s="11" t="n"/>
      <c r="B931" s="12" t="n"/>
      <c r="C931" s="12" t="n"/>
      <c r="D931" s="12" t="n"/>
      <c r="E931" s="12" t="n"/>
      <c r="F931" s="12" t="n"/>
      <c r="G931" s="12" t="n"/>
      <c r="H931" s="11" t="n"/>
      <c r="I931" s="12" t="n"/>
      <c r="J931" s="12" t="n"/>
      <c r="K931" s="12" t="n"/>
      <c r="L931" s="13">
        <f>OR(E931="Pedido",E931="Modificación",E931="Anulación")</f>
        <v/>
      </c>
      <c r="M931" s="13">
        <f>AND(L931,F931="Sin intervención")</f>
        <v/>
      </c>
      <c r="N931" s="13">
        <f>AND(L931,OR(F931="Revisado y grabado",F931="En espera",F931="No grabado"))</f>
        <v/>
      </c>
      <c r="O931" s="13">
        <f>AND(L931,OR(F931="Sin intervención",F931="Revisado y grabado"))</f>
        <v/>
      </c>
      <c r="P931" s="13">
        <f>AND(O931,ISNUMBER(A931),ISNUMBER(H931),N(H931)&gt;=N(A931))</f>
        <v/>
      </c>
      <c r="Q931" s="13">
        <f>AND(O931,J931="Sí")</f>
        <v/>
      </c>
      <c r="R931" s="13">
        <f>AND(S931,OR(E931="",AND(L931,F931="")))</f>
        <v/>
      </c>
      <c r="S931" s="13">
        <f>COUNTA(A931:K931)&gt;0</f>
        <v/>
      </c>
    </row>
    <row r="932">
      <c r="A932" s="11" t="n"/>
      <c r="B932" s="12" t="n"/>
      <c r="C932" s="12" t="n"/>
      <c r="D932" s="12" t="n"/>
      <c r="E932" s="12" t="n"/>
      <c r="F932" s="12" t="n"/>
      <c r="G932" s="12" t="n"/>
      <c r="H932" s="11" t="n"/>
      <c r="I932" s="12" t="n"/>
      <c r="J932" s="12" t="n"/>
      <c r="K932" s="12" t="n"/>
      <c r="L932" s="13">
        <f>OR(E932="Pedido",E932="Modificación",E932="Anulación")</f>
        <v/>
      </c>
      <c r="M932" s="13">
        <f>AND(L932,F932="Sin intervención")</f>
        <v/>
      </c>
      <c r="N932" s="13">
        <f>AND(L932,OR(F932="Revisado y grabado",F932="En espera",F932="No grabado"))</f>
        <v/>
      </c>
      <c r="O932" s="13">
        <f>AND(L932,OR(F932="Sin intervención",F932="Revisado y grabado"))</f>
        <v/>
      </c>
      <c r="P932" s="13">
        <f>AND(O932,ISNUMBER(A932),ISNUMBER(H932),N(H932)&gt;=N(A932))</f>
        <v/>
      </c>
      <c r="Q932" s="13">
        <f>AND(O932,J932="Sí")</f>
        <v/>
      </c>
      <c r="R932" s="13">
        <f>AND(S932,OR(E932="",AND(L932,F932="")))</f>
        <v/>
      </c>
      <c r="S932" s="13">
        <f>COUNTA(A932:K932)&gt;0</f>
        <v/>
      </c>
    </row>
    <row r="933">
      <c r="A933" s="11" t="n"/>
      <c r="B933" s="12" t="n"/>
      <c r="C933" s="12" t="n"/>
      <c r="D933" s="12" t="n"/>
      <c r="E933" s="12" t="n"/>
      <c r="F933" s="12" t="n"/>
      <c r="G933" s="12" t="n"/>
      <c r="H933" s="11" t="n"/>
      <c r="I933" s="12" t="n"/>
      <c r="J933" s="12" t="n"/>
      <c r="K933" s="12" t="n"/>
      <c r="L933" s="13">
        <f>OR(E933="Pedido",E933="Modificación",E933="Anulación")</f>
        <v/>
      </c>
      <c r="M933" s="13">
        <f>AND(L933,F933="Sin intervención")</f>
        <v/>
      </c>
      <c r="N933" s="13">
        <f>AND(L933,OR(F933="Revisado y grabado",F933="En espera",F933="No grabado"))</f>
        <v/>
      </c>
      <c r="O933" s="13">
        <f>AND(L933,OR(F933="Sin intervención",F933="Revisado y grabado"))</f>
        <v/>
      </c>
      <c r="P933" s="13">
        <f>AND(O933,ISNUMBER(A933),ISNUMBER(H933),N(H933)&gt;=N(A933))</f>
        <v/>
      </c>
      <c r="Q933" s="13">
        <f>AND(O933,J933="Sí")</f>
        <v/>
      </c>
      <c r="R933" s="13">
        <f>AND(S933,OR(E933="",AND(L933,F933="")))</f>
        <v/>
      </c>
      <c r="S933" s="13">
        <f>COUNTA(A933:K933)&gt;0</f>
        <v/>
      </c>
    </row>
    <row r="934">
      <c r="A934" s="11" t="n"/>
      <c r="B934" s="12" t="n"/>
      <c r="C934" s="12" t="n"/>
      <c r="D934" s="12" t="n"/>
      <c r="E934" s="12" t="n"/>
      <c r="F934" s="12" t="n"/>
      <c r="G934" s="12" t="n"/>
      <c r="H934" s="11" t="n"/>
      <c r="I934" s="12" t="n"/>
      <c r="J934" s="12" t="n"/>
      <c r="K934" s="12" t="n"/>
      <c r="L934" s="13">
        <f>OR(E934="Pedido",E934="Modificación",E934="Anulación")</f>
        <v/>
      </c>
      <c r="M934" s="13">
        <f>AND(L934,F934="Sin intervención")</f>
        <v/>
      </c>
      <c r="N934" s="13">
        <f>AND(L934,OR(F934="Revisado y grabado",F934="En espera",F934="No grabado"))</f>
        <v/>
      </c>
      <c r="O934" s="13">
        <f>AND(L934,OR(F934="Sin intervención",F934="Revisado y grabado"))</f>
        <v/>
      </c>
      <c r="P934" s="13">
        <f>AND(O934,ISNUMBER(A934),ISNUMBER(H934),N(H934)&gt;=N(A934))</f>
        <v/>
      </c>
      <c r="Q934" s="13">
        <f>AND(O934,J934="Sí")</f>
        <v/>
      </c>
      <c r="R934" s="13">
        <f>AND(S934,OR(E934="",AND(L934,F934="")))</f>
        <v/>
      </c>
      <c r="S934" s="13">
        <f>COUNTA(A934:K934)&gt;0</f>
        <v/>
      </c>
    </row>
    <row r="935">
      <c r="A935" s="11" t="n"/>
      <c r="B935" s="12" t="n"/>
      <c r="C935" s="12" t="n"/>
      <c r="D935" s="12" t="n"/>
      <c r="E935" s="12" t="n"/>
      <c r="F935" s="12" t="n"/>
      <c r="G935" s="12" t="n"/>
      <c r="H935" s="11" t="n"/>
      <c r="I935" s="12" t="n"/>
      <c r="J935" s="12" t="n"/>
      <c r="K935" s="12" t="n"/>
      <c r="L935" s="13">
        <f>OR(E935="Pedido",E935="Modificación",E935="Anulación")</f>
        <v/>
      </c>
      <c r="M935" s="13">
        <f>AND(L935,F935="Sin intervención")</f>
        <v/>
      </c>
      <c r="N935" s="13">
        <f>AND(L935,OR(F935="Revisado y grabado",F935="En espera",F935="No grabado"))</f>
        <v/>
      </c>
      <c r="O935" s="13">
        <f>AND(L935,OR(F935="Sin intervención",F935="Revisado y grabado"))</f>
        <v/>
      </c>
      <c r="P935" s="13">
        <f>AND(O935,ISNUMBER(A935),ISNUMBER(H935),N(H935)&gt;=N(A935))</f>
        <v/>
      </c>
      <c r="Q935" s="13">
        <f>AND(O935,J935="Sí")</f>
        <v/>
      </c>
      <c r="R935" s="13">
        <f>AND(S935,OR(E935="",AND(L935,F935="")))</f>
        <v/>
      </c>
      <c r="S935" s="13">
        <f>COUNTA(A935:K935)&gt;0</f>
        <v/>
      </c>
    </row>
    <row r="936">
      <c r="A936" s="11" t="n"/>
      <c r="B936" s="12" t="n"/>
      <c r="C936" s="12" t="n"/>
      <c r="D936" s="12" t="n"/>
      <c r="E936" s="12" t="n"/>
      <c r="F936" s="12" t="n"/>
      <c r="G936" s="12" t="n"/>
      <c r="H936" s="11" t="n"/>
      <c r="I936" s="12" t="n"/>
      <c r="J936" s="12" t="n"/>
      <c r="K936" s="12" t="n"/>
      <c r="L936" s="13">
        <f>OR(E936="Pedido",E936="Modificación",E936="Anulación")</f>
        <v/>
      </c>
      <c r="M936" s="13">
        <f>AND(L936,F936="Sin intervención")</f>
        <v/>
      </c>
      <c r="N936" s="13">
        <f>AND(L936,OR(F936="Revisado y grabado",F936="En espera",F936="No grabado"))</f>
        <v/>
      </c>
      <c r="O936" s="13">
        <f>AND(L936,OR(F936="Sin intervención",F936="Revisado y grabado"))</f>
        <v/>
      </c>
      <c r="P936" s="13">
        <f>AND(O936,ISNUMBER(A936),ISNUMBER(H936),N(H936)&gt;=N(A936))</f>
        <v/>
      </c>
      <c r="Q936" s="13">
        <f>AND(O936,J936="Sí")</f>
        <v/>
      </c>
      <c r="R936" s="13">
        <f>AND(S936,OR(E936="",AND(L936,F936="")))</f>
        <v/>
      </c>
      <c r="S936" s="13">
        <f>COUNTA(A936:K936)&gt;0</f>
        <v/>
      </c>
    </row>
    <row r="937">
      <c r="A937" s="11" t="n"/>
      <c r="B937" s="12" t="n"/>
      <c r="C937" s="12" t="n"/>
      <c r="D937" s="12" t="n"/>
      <c r="E937" s="12" t="n"/>
      <c r="F937" s="12" t="n"/>
      <c r="G937" s="12" t="n"/>
      <c r="H937" s="11" t="n"/>
      <c r="I937" s="12" t="n"/>
      <c r="J937" s="12" t="n"/>
      <c r="K937" s="12" t="n"/>
      <c r="L937" s="13">
        <f>OR(E937="Pedido",E937="Modificación",E937="Anulación")</f>
        <v/>
      </c>
      <c r="M937" s="13">
        <f>AND(L937,F937="Sin intervención")</f>
        <v/>
      </c>
      <c r="N937" s="13">
        <f>AND(L937,OR(F937="Revisado y grabado",F937="En espera",F937="No grabado"))</f>
        <v/>
      </c>
      <c r="O937" s="13">
        <f>AND(L937,OR(F937="Sin intervención",F937="Revisado y grabado"))</f>
        <v/>
      </c>
      <c r="P937" s="13">
        <f>AND(O937,ISNUMBER(A937),ISNUMBER(H937),N(H937)&gt;=N(A937))</f>
        <v/>
      </c>
      <c r="Q937" s="13">
        <f>AND(O937,J937="Sí")</f>
        <v/>
      </c>
      <c r="R937" s="13">
        <f>AND(S937,OR(E937="",AND(L937,F937="")))</f>
        <v/>
      </c>
      <c r="S937" s="13">
        <f>COUNTA(A937:K937)&gt;0</f>
        <v/>
      </c>
    </row>
    <row r="938">
      <c r="A938" s="11" t="n"/>
      <c r="B938" s="12" t="n"/>
      <c r="C938" s="12" t="n"/>
      <c r="D938" s="12" t="n"/>
      <c r="E938" s="12" t="n"/>
      <c r="F938" s="12" t="n"/>
      <c r="G938" s="12" t="n"/>
      <c r="H938" s="11" t="n"/>
      <c r="I938" s="12" t="n"/>
      <c r="J938" s="12" t="n"/>
      <c r="K938" s="12" t="n"/>
      <c r="L938" s="13">
        <f>OR(E938="Pedido",E938="Modificación",E938="Anulación")</f>
        <v/>
      </c>
      <c r="M938" s="13">
        <f>AND(L938,F938="Sin intervención")</f>
        <v/>
      </c>
      <c r="N938" s="13">
        <f>AND(L938,OR(F938="Revisado y grabado",F938="En espera",F938="No grabado"))</f>
        <v/>
      </c>
      <c r="O938" s="13">
        <f>AND(L938,OR(F938="Sin intervención",F938="Revisado y grabado"))</f>
        <v/>
      </c>
      <c r="P938" s="13">
        <f>AND(O938,ISNUMBER(A938),ISNUMBER(H938),N(H938)&gt;=N(A938))</f>
        <v/>
      </c>
      <c r="Q938" s="13">
        <f>AND(O938,J938="Sí")</f>
        <v/>
      </c>
      <c r="R938" s="13">
        <f>AND(S938,OR(E938="",AND(L938,F938="")))</f>
        <v/>
      </c>
      <c r="S938" s="13">
        <f>COUNTA(A938:K938)&gt;0</f>
        <v/>
      </c>
    </row>
    <row r="939">
      <c r="A939" s="11" t="n"/>
      <c r="B939" s="12" t="n"/>
      <c r="C939" s="12" t="n"/>
      <c r="D939" s="12" t="n"/>
      <c r="E939" s="12" t="n"/>
      <c r="F939" s="12" t="n"/>
      <c r="G939" s="12" t="n"/>
      <c r="H939" s="11" t="n"/>
      <c r="I939" s="12" t="n"/>
      <c r="J939" s="12" t="n"/>
      <c r="K939" s="12" t="n"/>
      <c r="L939" s="13">
        <f>OR(E939="Pedido",E939="Modificación",E939="Anulación")</f>
        <v/>
      </c>
      <c r="M939" s="13">
        <f>AND(L939,F939="Sin intervención")</f>
        <v/>
      </c>
      <c r="N939" s="13">
        <f>AND(L939,OR(F939="Revisado y grabado",F939="En espera",F939="No grabado"))</f>
        <v/>
      </c>
      <c r="O939" s="13">
        <f>AND(L939,OR(F939="Sin intervención",F939="Revisado y grabado"))</f>
        <v/>
      </c>
      <c r="P939" s="13">
        <f>AND(O939,ISNUMBER(A939),ISNUMBER(H939),N(H939)&gt;=N(A939))</f>
        <v/>
      </c>
      <c r="Q939" s="13">
        <f>AND(O939,J939="Sí")</f>
        <v/>
      </c>
      <c r="R939" s="13">
        <f>AND(S939,OR(E939="",AND(L939,F939="")))</f>
        <v/>
      </c>
      <c r="S939" s="13">
        <f>COUNTA(A939:K939)&gt;0</f>
        <v/>
      </c>
    </row>
    <row r="940">
      <c r="A940" s="11" t="n"/>
      <c r="B940" s="12" t="n"/>
      <c r="C940" s="12" t="n"/>
      <c r="D940" s="12" t="n"/>
      <c r="E940" s="12" t="n"/>
      <c r="F940" s="12" t="n"/>
      <c r="G940" s="12" t="n"/>
      <c r="H940" s="11" t="n"/>
      <c r="I940" s="12" t="n"/>
      <c r="J940" s="12" t="n"/>
      <c r="K940" s="12" t="n"/>
      <c r="L940" s="13">
        <f>OR(E940="Pedido",E940="Modificación",E940="Anulación")</f>
        <v/>
      </c>
      <c r="M940" s="13">
        <f>AND(L940,F940="Sin intervención")</f>
        <v/>
      </c>
      <c r="N940" s="13">
        <f>AND(L940,OR(F940="Revisado y grabado",F940="En espera",F940="No grabado"))</f>
        <v/>
      </c>
      <c r="O940" s="13">
        <f>AND(L940,OR(F940="Sin intervención",F940="Revisado y grabado"))</f>
        <v/>
      </c>
      <c r="P940" s="13">
        <f>AND(O940,ISNUMBER(A940),ISNUMBER(H940),N(H940)&gt;=N(A940))</f>
        <v/>
      </c>
      <c r="Q940" s="13">
        <f>AND(O940,J940="Sí")</f>
        <v/>
      </c>
      <c r="R940" s="13">
        <f>AND(S940,OR(E940="",AND(L940,F940="")))</f>
        <v/>
      </c>
      <c r="S940" s="13">
        <f>COUNTA(A940:K940)&gt;0</f>
        <v/>
      </c>
    </row>
    <row r="941">
      <c r="A941" s="11" t="n"/>
      <c r="B941" s="12" t="n"/>
      <c r="C941" s="12" t="n"/>
      <c r="D941" s="12" t="n"/>
      <c r="E941" s="12" t="n"/>
      <c r="F941" s="12" t="n"/>
      <c r="G941" s="12" t="n"/>
      <c r="H941" s="11" t="n"/>
      <c r="I941" s="12" t="n"/>
      <c r="J941" s="12" t="n"/>
      <c r="K941" s="12" t="n"/>
      <c r="L941" s="13">
        <f>OR(E941="Pedido",E941="Modificación",E941="Anulación")</f>
        <v/>
      </c>
      <c r="M941" s="13">
        <f>AND(L941,F941="Sin intervención")</f>
        <v/>
      </c>
      <c r="N941" s="13">
        <f>AND(L941,OR(F941="Revisado y grabado",F941="En espera",F941="No grabado"))</f>
        <v/>
      </c>
      <c r="O941" s="13">
        <f>AND(L941,OR(F941="Sin intervención",F941="Revisado y grabado"))</f>
        <v/>
      </c>
      <c r="P941" s="13">
        <f>AND(O941,ISNUMBER(A941),ISNUMBER(H941),N(H941)&gt;=N(A941))</f>
        <v/>
      </c>
      <c r="Q941" s="13">
        <f>AND(O941,J941="Sí")</f>
        <v/>
      </c>
      <c r="R941" s="13">
        <f>AND(S941,OR(E941="",AND(L941,F941="")))</f>
        <v/>
      </c>
      <c r="S941" s="13">
        <f>COUNTA(A941:K941)&gt;0</f>
        <v/>
      </c>
    </row>
    <row r="942">
      <c r="A942" s="11" t="n"/>
      <c r="B942" s="12" t="n"/>
      <c r="C942" s="12" t="n"/>
      <c r="D942" s="12" t="n"/>
      <c r="E942" s="12" t="n"/>
      <c r="F942" s="12" t="n"/>
      <c r="G942" s="12" t="n"/>
      <c r="H942" s="11" t="n"/>
      <c r="I942" s="12" t="n"/>
      <c r="J942" s="12" t="n"/>
      <c r="K942" s="12" t="n"/>
      <c r="L942" s="13">
        <f>OR(E942="Pedido",E942="Modificación",E942="Anulación")</f>
        <v/>
      </c>
      <c r="M942" s="13">
        <f>AND(L942,F942="Sin intervención")</f>
        <v/>
      </c>
      <c r="N942" s="13">
        <f>AND(L942,OR(F942="Revisado y grabado",F942="En espera",F942="No grabado"))</f>
        <v/>
      </c>
      <c r="O942" s="13">
        <f>AND(L942,OR(F942="Sin intervención",F942="Revisado y grabado"))</f>
        <v/>
      </c>
      <c r="P942" s="13">
        <f>AND(O942,ISNUMBER(A942),ISNUMBER(H942),N(H942)&gt;=N(A942))</f>
        <v/>
      </c>
      <c r="Q942" s="13">
        <f>AND(O942,J942="Sí")</f>
        <v/>
      </c>
      <c r="R942" s="13">
        <f>AND(S942,OR(E942="",AND(L942,F942="")))</f>
        <v/>
      </c>
      <c r="S942" s="13">
        <f>COUNTA(A942:K942)&gt;0</f>
        <v/>
      </c>
    </row>
    <row r="943">
      <c r="A943" s="11" t="n"/>
      <c r="B943" s="12" t="n"/>
      <c r="C943" s="12" t="n"/>
      <c r="D943" s="12" t="n"/>
      <c r="E943" s="12" t="n"/>
      <c r="F943" s="12" t="n"/>
      <c r="G943" s="12" t="n"/>
      <c r="H943" s="11" t="n"/>
      <c r="I943" s="12" t="n"/>
      <c r="J943" s="12" t="n"/>
      <c r="K943" s="12" t="n"/>
      <c r="L943" s="13">
        <f>OR(E943="Pedido",E943="Modificación",E943="Anulación")</f>
        <v/>
      </c>
      <c r="M943" s="13">
        <f>AND(L943,F943="Sin intervención")</f>
        <v/>
      </c>
      <c r="N943" s="13">
        <f>AND(L943,OR(F943="Revisado y grabado",F943="En espera",F943="No grabado"))</f>
        <v/>
      </c>
      <c r="O943" s="13">
        <f>AND(L943,OR(F943="Sin intervención",F943="Revisado y grabado"))</f>
        <v/>
      </c>
      <c r="P943" s="13">
        <f>AND(O943,ISNUMBER(A943),ISNUMBER(H943),N(H943)&gt;=N(A943))</f>
        <v/>
      </c>
      <c r="Q943" s="13">
        <f>AND(O943,J943="Sí")</f>
        <v/>
      </c>
      <c r="R943" s="13">
        <f>AND(S943,OR(E943="",AND(L943,F943="")))</f>
        <v/>
      </c>
      <c r="S943" s="13">
        <f>COUNTA(A943:K943)&gt;0</f>
        <v/>
      </c>
    </row>
    <row r="944">
      <c r="A944" s="11" t="n"/>
      <c r="B944" s="12" t="n"/>
      <c r="C944" s="12" t="n"/>
      <c r="D944" s="12" t="n"/>
      <c r="E944" s="12" t="n"/>
      <c r="F944" s="12" t="n"/>
      <c r="G944" s="12" t="n"/>
      <c r="H944" s="11" t="n"/>
      <c r="I944" s="12" t="n"/>
      <c r="J944" s="12" t="n"/>
      <c r="K944" s="12" t="n"/>
      <c r="L944" s="13">
        <f>OR(E944="Pedido",E944="Modificación",E944="Anulación")</f>
        <v/>
      </c>
      <c r="M944" s="13">
        <f>AND(L944,F944="Sin intervención")</f>
        <v/>
      </c>
      <c r="N944" s="13">
        <f>AND(L944,OR(F944="Revisado y grabado",F944="En espera",F944="No grabado"))</f>
        <v/>
      </c>
      <c r="O944" s="13">
        <f>AND(L944,OR(F944="Sin intervención",F944="Revisado y grabado"))</f>
        <v/>
      </c>
      <c r="P944" s="13">
        <f>AND(O944,ISNUMBER(A944),ISNUMBER(H944),N(H944)&gt;=N(A944))</f>
        <v/>
      </c>
      <c r="Q944" s="13">
        <f>AND(O944,J944="Sí")</f>
        <v/>
      </c>
      <c r="R944" s="13">
        <f>AND(S944,OR(E944="",AND(L944,F944="")))</f>
        <v/>
      </c>
      <c r="S944" s="13">
        <f>COUNTA(A944:K944)&gt;0</f>
        <v/>
      </c>
    </row>
    <row r="945">
      <c r="A945" s="11" t="n"/>
      <c r="B945" s="12" t="n"/>
      <c r="C945" s="12" t="n"/>
      <c r="D945" s="12" t="n"/>
      <c r="E945" s="12" t="n"/>
      <c r="F945" s="12" t="n"/>
      <c r="G945" s="12" t="n"/>
      <c r="H945" s="11" t="n"/>
      <c r="I945" s="12" t="n"/>
      <c r="J945" s="12" t="n"/>
      <c r="K945" s="12" t="n"/>
      <c r="L945" s="13">
        <f>OR(E945="Pedido",E945="Modificación",E945="Anulación")</f>
        <v/>
      </c>
      <c r="M945" s="13">
        <f>AND(L945,F945="Sin intervención")</f>
        <v/>
      </c>
      <c r="N945" s="13">
        <f>AND(L945,OR(F945="Revisado y grabado",F945="En espera",F945="No grabado"))</f>
        <v/>
      </c>
      <c r="O945" s="13">
        <f>AND(L945,OR(F945="Sin intervención",F945="Revisado y grabado"))</f>
        <v/>
      </c>
      <c r="P945" s="13">
        <f>AND(O945,ISNUMBER(A945),ISNUMBER(H945),N(H945)&gt;=N(A945))</f>
        <v/>
      </c>
      <c r="Q945" s="13">
        <f>AND(O945,J945="Sí")</f>
        <v/>
      </c>
      <c r="R945" s="13">
        <f>AND(S945,OR(E945="",AND(L945,F945="")))</f>
        <v/>
      </c>
      <c r="S945" s="13">
        <f>COUNTA(A945:K945)&gt;0</f>
        <v/>
      </c>
    </row>
    <row r="946">
      <c r="A946" s="11" t="n"/>
      <c r="B946" s="12" t="n"/>
      <c r="C946" s="12" t="n"/>
      <c r="D946" s="12" t="n"/>
      <c r="E946" s="12" t="n"/>
      <c r="F946" s="12" t="n"/>
      <c r="G946" s="12" t="n"/>
      <c r="H946" s="11" t="n"/>
      <c r="I946" s="12" t="n"/>
      <c r="J946" s="12" t="n"/>
      <c r="K946" s="12" t="n"/>
      <c r="L946" s="13">
        <f>OR(E946="Pedido",E946="Modificación",E946="Anulación")</f>
        <v/>
      </c>
      <c r="M946" s="13">
        <f>AND(L946,F946="Sin intervención")</f>
        <v/>
      </c>
      <c r="N946" s="13">
        <f>AND(L946,OR(F946="Revisado y grabado",F946="En espera",F946="No grabado"))</f>
        <v/>
      </c>
      <c r="O946" s="13">
        <f>AND(L946,OR(F946="Sin intervención",F946="Revisado y grabado"))</f>
        <v/>
      </c>
      <c r="P946" s="13">
        <f>AND(O946,ISNUMBER(A946),ISNUMBER(H946),N(H946)&gt;=N(A946))</f>
        <v/>
      </c>
      <c r="Q946" s="13">
        <f>AND(O946,J946="Sí")</f>
        <v/>
      </c>
      <c r="R946" s="13">
        <f>AND(S946,OR(E946="",AND(L946,F946="")))</f>
        <v/>
      </c>
      <c r="S946" s="13">
        <f>COUNTA(A946:K946)&gt;0</f>
        <v/>
      </c>
    </row>
    <row r="947">
      <c r="A947" s="11" t="n"/>
      <c r="B947" s="12" t="n"/>
      <c r="C947" s="12" t="n"/>
      <c r="D947" s="12" t="n"/>
      <c r="E947" s="12" t="n"/>
      <c r="F947" s="12" t="n"/>
      <c r="G947" s="12" t="n"/>
      <c r="H947" s="11" t="n"/>
      <c r="I947" s="12" t="n"/>
      <c r="J947" s="12" t="n"/>
      <c r="K947" s="12" t="n"/>
      <c r="L947" s="13">
        <f>OR(E947="Pedido",E947="Modificación",E947="Anulación")</f>
        <v/>
      </c>
      <c r="M947" s="13">
        <f>AND(L947,F947="Sin intervención")</f>
        <v/>
      </c>
      <c r="N947" s="13">
        <f>AND(L947,OR(F947="Revisado y grabado",F947="En espera",F947="No grabado"))</f>
        <v/>
      </c>
      <c r="O947" s="13">
        <f>AND(L947,OR(F947="Sin intervención",F947="Revisado y grabado"))</f>
        <v/>
      </c>
      <c r="P947" s="13">
        <f>AND(O947,ISNUMBER(A947),ISNUMBER(H947),N(H947)&gt;=N(A947))</f>
        <v/>
      </c>
      <c r="Q947" s="13">
        <f>AND(O947,J947="Sí")</f>
        <v/>
      </c>
      <c r="R947" s="13">
        <f>AND(S947,OR(E947="",AND(L947,F947="")))</f>
        <v/>
      </c>
      <c r="S947" s="13">
        <f>COUNTA(A947:K947)&gt;0</f>
        <v/>
      </c>
    </row>
    <row r="948">
      <c r="A948" s="11" t="n"/>
      <c r="B948" s="12" t="n"/>
      <c r="C948" s="12" t="n"/>
      <c r="D948" s="12" t="n"/>
      <c r="E948" s="12" t="n"/>
      <c r="F948" s="12" t="n"/>
      <c r="G948" s="12" t="n"/>
      <c r="H948" s="11" t="n"/>
      <c r="I948" s="12" t="n"/>
      <c r="J948" s="12" t="n"/>
      <c r="K948" s="12" t="n"/>
      <c r="L948" s="13">
        <f>OR(E948="Pedido",E948="Modificación",E948="Anulación")</f>
        <v/>
      </c>
      <c r="M948" s="13">
        <f>AND(L948,F948="Sin intervención")</f>
        <v/>
      </c>
      <c r="N948" s="13">
        <f>AND(L948,OR(F948="Revisado y grabado",F948="En espera",F948="No grabado"))</f>
        <v/>
      </c>
      <c r="O948" s="13">
        <f>AND(L948,OR(F948="Sin intervención",F948="Revisado y grabado"))</f>
        <v/>
      </c>
      <c r="P948" s="13">
        <f>AND(O948,ISNUMBER(A948),ISNUMBER(H948),N(H948)&gt;=N(A948))</f>
        <v/>
      </c>
      <c r="Q948" s="13">
        <f>AND(O948,J948="Sí")</f>
        <v/>
      </c>
      <c r="R948" s="13">
        <f>AND(S948,OR(E948="",AND(L948,F948="")))</f>
        <v/>
      </c>
      <c r="S948" s="13">
        <f>COUNTA(A948:K948)&gt;0</f>
        <v/>
      </c>
    </row>
    <row r="949">
      <c r="A949" s="11" t="n"/>
      <c r="B949" s="12" t="n"/>
      <c r="C949" s="12" t="n"/>
      <c r="D949" s="12" t="n"/>
      <c r="E949" s="12" t="n"/>
      <c r="F949" s="12" t="n"/>
      <c r="G949" s="12" t="n"/>
      <c r="H949" s="11" t="n"/>
      <c r="I949" s="12" t="n"/>
      <c r="J949" s="12" t="n"/>
      <c r="K949" s="12" t="n"/>
      <c r="L949" s="13">
        <f>OR(E949="Pedido",E949="Modificación",E949="Anulación")</f>
        <v/>
      </c>
      <c r="M949" s="13">
        <f>AND(L949,F949="Sin intervención")</f>
        <v/>
      </c>
      <c r="N949" s="13">
        <f>AND(L949,OR(F949="Revisado y grabado",F949="En espera",F949="No grabado"))</f>
        <v/>
      </c>
      <c r="O949" s="13">
        <f>AND(L949,OR(F949="Sin intervención",F949="Revisado y grabado"))</f>
        <v/>
      </c>
      <c r="P949" s="13">
        <f>AND(O949,ISNUMBER(A949),ISNUMBER(H949),N(H949)&gt;=N(A949))</f>
        <v/>
      </c>
      <c r="Q949" s="13">
        <f>AND(O949,J949="Sí")</f>
        <v/>
      </c>
      <c r="R949" s="13">
        <f>AND(S949,OR(E949="",AND(L949,F949="")))</f>
        <v/>
      </c>
      <c r="S949" s="13">
        <f>COUNTA(A949:K949)&gt;0</f>
        <v/>
      </c>
    </row>
    <row r="950">
      <c r="A950" s="11" t="n"/>
      <c r="B950" s="12" t="n"/>
      <c r="C950" s="12" t="n"/>
      <c r="D950" s="12" t="n"/>
      <c r="E950" s="12" t="n"/>
      <c r="F950" s="12" t="n"/>
      <c r="G950" s="12" t="n"/>
      <c r="H950" s="11" t="n"/>
      <c r="I950" s="12" t="n"/>
      <c r="J950" s="12" t="n"/>
      <c r="K950" s="12" t="n"/>
      <c r="L950" s="13">
        <f>OR(E950="Pedido",E950="Modificación",E950="Anulación")</f>
        <v/>
      </c>
      <c r="M950" s="13">
        <f>AND(L950,F950="Sin intervención")</f>
        <v/>
      </c>
      <c r="N950" s="13">
        <f>AND(L950,OR(F950="Revisado y grabado",F950="En espera",F950="No grabado"))</f>
        <v/>
      </c>
      <c r="O950" s="13">
        <f>AND(L950,OR(F950="Sin intervención",F950="Revisado y grabado"))</f>
        <v/>
      </c>
      <c r="P950" s="13">
        <f>AND(O950,ISNUMBER(A950),ISNUMBER(H950),N(H950)&gt;=N(A950))</f>
        <v/>
      </c>
      <c r="Q950" s="13">
        <f>AND(O950,J950="Sí")</f>
        <v/>
      </c>
      <c r="R950" s="13">
        <f>AND(S950,OR(E950="",AND(L950,F950="")))</f>
        <v/>
      </c>
      <c r="S950" s="13">
        <f>COUNTA(A950:K950)&gt;0</f>
        <v/>
      </c>
    </row>
    <row r="951">
      <c r="A951" s="11" t="n"/>
      <c r="B951" s="12" t="n"/>
      <c r="C951" s="12" t="n"/>
      <c r="D951" s="12" t="n"/>
      <c r="E951" s="12" t="n"/>
      <c r="F951" s="12" t="n"/>
      <c r="G951" s="12" t="n"/>
      <c r="H951" s="11" t="n"/>
      <c r="I951" s="12" t="n"/>
      <c r="J951" s="12" t="n"/>
      <c r="K951" s="12" t="n"/>
      <c r="L951" s="13">
        <f>OR(E951="Pedido",E951="Modificación",E951="Anulación")</f>
        <v/>
      </c>
      <c r="M951" s="13">
        <f>AND(L951,F951="Sin intervención")</f>
        <v/>
      </c>
      <c r="N951" s="13">
        <f>AND(L951,OR(F951="Revisado y grabado",F951="En espera",F951="No grabado"))</f>
        <v/>
      </c>
      <c r="O951" s="13">
        <f>AND(L951,OR(F951="Sin intervención",F951="Revisado y grabado"))</f>
        <v/>
      </c>
      <c r="P951" s="13">
        <f>AND(O951,ISNUMBER(A951),ISNUMBER(H951),N(H951)&gt;=N(A951))</f>
        <v/>
      </c>
      <c r="Q951" s="13">
        <f>AND(O951,J951="Sí")</f>
        <v/>
      </c>
      <c r="R951" s="13">
        <f>AND(S951,OR(E951="",AND(L951,F951="")))</f>
        <v/>
      </c>
      <c r="S951" s="13">
        <f>COUNTA(A951:K951)&gt;0</f>
        <v/>
      </c>
    </row>
    <row r="952">
      <c r="A952" s="11" t="n"/>
      <c r="B952" s="12" t="n"/>
      <c r="C952" s="12" t="n"/>
      <c r="D952" s="12" t="n"/>
      <c r="E952" s="12" t="n"/>
      <c r="F952" s="12" t="n"/>
      <c r="G952" s="12" t="n"/>
      <c r="H952" s="11" t="n"/>
      <c r="I952" s="12" t="n"/>
      <c r="J952" s="12" t="n"/>
      <c r="K952" s="12" t="n"/>
      <c r="L952" s="13">
        <f>OR(E952="Pedido",E952="Modificación",E952="Anulación")</f>
        <v/>
      </c>
      <c r="M952" s="13">
        <f>AND(L952,F952="Sin intervención")</f>
        <v/>
      </c>
      <c r="N952" s="13">
        <f>AND(L952,OR(F952="Revisado y grabado",F952="En espera",F952="No grabado"))</f>
        <v/>
      </c>
      <c r="O952" s="13">
        <f>AND(L952,OR(F952="Sin intervención",F952="Revisado y grabado"))</f>
        <v/>
      </c>
      <c r="P952" s="13">
        <f>AND(O952,ISNUMBER(A952),ISNUMBER(H952),N(H952)&gt;=N(A952))</f>
        <v/>
      </c>
      <c r="Q952" s="13">
        <f>AND(O952,J952="Sí")</f>
        <v/>
      </c>
      <c r="R952" s="13">
        <f>AND(S952,OR(E952="",AND(L952,F952="")))</f>
        <v/>
      </c>
      <c r="S952" s="13">
        <f>COUNTA(A952:K952)&gt;0</f>
        <v/>
      </c>
    </row>
    <row r="953">
      <c r="A953" s="11" t="n"/>
      <c r="B953" s="12" t="n"/>
      <c r="C953" s="12" t="n"/>
      <c r="D953" s="12" t="n"/>
      <c r="E953" s="12" t="n"/>
      <c r="F953" s="12" t="n"/>
      <c r="G953" s="12" t="n"/>
      <c r="H953" s="11" t="n"/>
      <c r="I953" s="12" t="n"/>
      <c r="J953" s="12" t="n"/>
      <c r="K953" s="12" t="n"/>
      <c r="L953" s="13">
        <f>OR(E953="Pedido",E953="Modificación",E953="Anulación")</f>
        <v/>
      </c>
      <c r="M953" s="13">
        <f>AND(L953,F953="Sin intervención")</f>
        <v/>
      </c>
      <c r="N953" s="13">
        <f>AND(L953,OR(F953="Revisado y grabado",F953="En espera",F953="No grabado"))</f>
        <v/>
      </c>
      <c r="O953" s="13">
        <f>AND(L953,OR(F953="Sin intervención",F953="Revisado y grabado"))</f>
        <v/>
      </c>
      <c r="P953" s="13">
        <f>AND(O953,ISNUMBER(A953),ISNUMBER(H953),N(H953)&gt;=N(A953))</f>
        <v/>
      </c>
      <c r="Q953" s="13">
        <f>AND(O953,J953="Sí")</f>
        <v/>
      </c>
      <c r="R953" s="13">
        <f>AND(S953,OR(E953="",AND(L953,F953="")))</f>
        <v/>
      </c>
      <c r="S953" s="13">
        <f>COUNTA(A953:K953)&gt;0</f>
        <v/>
      </c>
    </row>
    <row r="954">
      <c r="A954" s="11" t="n"/>
      <c r="B954" s="12" t="n"/>
      <c r="C954" s="12" t="n"/>
      <c r="D954" s="12" t="n"/>
      <c r="E954" s="12" t="n"/>
      <c r="F954" s="12" t="n"/>
      <c r="G954" s="12" t="n"/>
      <c r="H954" s="11" t="n"/>
      <c r="I954" s="12" t="n"/>
      <c r="J954" s="12" t="n"/>
      <c r="K954" s="12" t="n"/>
      <c r="L954" s="13">
        <f>OR(E954="Pedido",E954="Modificación",E954="Anulación")</f>
        <v/>
      </c>
      <c r="M954" s="13">
        <f>AND(L954,F954="Sin intervención")</f>
        <v/>
      </c>
      <c r="N954" s="13">
        <f>AND(L954,OR(F954="Revisado y grabado",F954="En espera",F954="No grabado"))</f>
        <v/>
      </c>
      <c r="O954" s="13">
        <f>AND(L954,OR(F954="Sin intervención",F954="Revisado y grabado"))</f>
        <v/>
      </c>
      <c r="P954" s="13">
        <f>AND(O954,ISNUMBER(A954),ISNUMBER(H954),N(H954)&gt;=N(A954))</f>
        <v/>
      </c>
      <c r="Q954" s="13">
        <f>AND(O954,J954="Sí")</f>
        <v/>
      </c>
      <c r="R954" s="13">
        <f>AND(S954,OR(E954="",AND(L954,F954="")))</f>
        <v/>
      </c>
      <c r="S954" s="13">
        <f>COUNTA(A954:K954)&gt;0</f>
        <v/>
      </c>
    </row>
    <row r="955">
      <c r="A955" s="11" t="n"/>
      <c r="B955" s="12" t="n"/>
      <c r="C955" s="12" t="n"/>
      <c r="D955" s="12" t="n"/>
      <c r="E955" s="12" t="n"/>
      <c r="F955" s="12" t="n"/>
      <c r="G955" s="12" t="n"/>
      <c r="H955" s="11" t="n"/>
      <c r="I955" s="12" t="n"/>
      <c r="J955" s="12" t="n"/>
      <c r="K955" s="12" t="n"/>
      <c r="L955" s="13">
        <f>OR(E955="Pedido",E955="Modificación",E955="Anulación")</f>
        <v/>
      </c>
      <c r="M955" s="13">
        <f>AND(L955,F955="Sin intervención")</f>
        <v/>
      </c>
      <c r="N955" s="13">
        <f>AND(L955,OR(F955="Revisado y grabado",F955="En espera",F955="No grabado"))</f>
        <v/>
      </c>
      <c r="O955" s="13">
        <f>AND(L955,OR(F955="Sin intervención",F955="Revisado y grabado"))</f>
        <v/>
      </c>
      <c r="P955" s="13">
        <f>AND(O955,ISNUMBER(A955),ISNUMBER(H955),N(H955)&gt;=N(A955))</f>
        <v/>
      </c>
      <c r="Q955" s="13">
        <f>AND(O955,J955="Sí")</f>
        <v/>
      </c>
      <c r="R955" s="13">
        <f>AND(S955,OR(E955="",AND(L955,F955="")))</f>
        <v/>
      </c>
      <c r="S955" s="13">
        <f>COUNTA(A955:K955)&gt;0</f>
        <v/>
      </c>
    </row>
    <row r="956">
      <c r="A956" s="11" t="n"/>
      <c r="B956" s="12" t="n"/>
      <c r="C956" s="12" t="n"/>
      <c r="D956" s="12" t="n"/>
      <c r="E956" s="12" t="n"/>
      <c r="F956" s="12" t="n"/>
      <c r="G956" s="12" t="n"/>
      <c r="H956" s="11" t="n"/>
      <c r="I956" s="12" t="n"/>
      <c r="J956" s="12" t="n"/>
      <c r="K956" s="12" t="n"/>
      <c r="L956" s="13">
        <f>OR(E956="Pedido",E956="Modificación",E956="Anulación")</f>
        <v/>
      </c>
      <c r="M956" s="13">
        <f>AND(L956,F956="Sin intervención")</f>
        <v/>
      </c>
      <c r="N956" s="13">
        <f>AND(L956,OR(F956="Revisado y grabado",F956="En espera",F956="No grabado"))</f>
        <v/>
      </c>
      <c r="O956" s="13">
        <f>AND(L956,OR(F956="Sin intervención",F956="Revisado y grabado"))</f>
        <v/>
      </c>
      <c r="P956" s="13">
        <f>AND(O956,ISNUMBER(A956),ISNUMBER(H956),N(H956)&gt;=N(A956))</f>
        <v/>
      </c>
      <c r="Q956" s="13">
        <f>AND(O956,J956="Sí")</f>
        <v/>
      </c>
      <c r="R956" s="13">
        <f>AND(S956,OR(E956="",AND(L956,F956="")))</f>
        <v/>
      </c>
      <c r="S956" s="13">
        <f>COUNTA(A956:K956)&gt;0</f>
        <v/>
      </c>
    </row>
    <row r="957">
      <c r="A957" s="11" t="n"/>
      <c r="B957" s="12" t="n"/>
      <c r="C957" s="12" t="n"/>
      <c r="D957" s="12" t="n"/>
      <c r="E957" s="12" t="n"/>
      <c r="F957" s="12" t="n"/>
      <c r="G957" s="12" t="n"/>
      <c r="H957" s="11" t="n"/>
      <c r="I957" s="12" t="n"/>
      <c r="J957" s="12" t="n"/>
      <c r="K957" s="12" t="n"/>
      <c r="L957" s="13">
        <f>OR(E957="Pedido",E957="Modificación",E957="Anulación")</f>
        <v/>
      </c>
      <c r="M957" s="13">
        <f>AND(L957,F957="Sin intervención")</f>
        <v/>
      </c>
      <c r="N957" s="13">
        <f>AND(L957,OR(F957="Revisado y grabado",F957="En espera",F957="No grabado"))</f>
        <v/>
      </c>
      <c r="O957" s="13">
        <f>AND(L957,OR(F957="Sin intervención",F957="Revisado y grabado"))</f>
        <v/>
      </c>
      <c r="P957" s="13">
        <f>AND(O957,ISNUMBER(A957),ISNUMBER(H957),N(H957)&gt;=N(A957))</f>
        <v/>
      </c>
      <c r="Q957" s="13">
        <f>AND(O957,J957="Sí")</f>
        <v/>
      </c>
      <c r="R957" s="13">
        <f>AND(S957,OR(E957="",AND(L957,F957="")))</f>
        <v/>
      </c>
      <c r="S957" s="13">
        <f>COUNTA(A957:K957)&gt;0</f>
        <v/>
      </c>
    </row>
    <row r="958">
      <c r="A958" s="11" t="n"/>
      <c r="B958" s="12" t="n"/>
      <c r="C958" s="12" t="n"/>
      <c r="D958" s="12" t="n"/>
      <c r="E958" s="12" t="n"/>
      <c r="F958" s="12" t="n"/>
      <c r="G958" s="12" t="n"/>
      <c r="H958" s="11" t="n"/>
      <c r="I958" s="12" t="n"/>
      <c r="J958" s="12" t="n"/>
      <c r="K958" s="12" t="n"/>
      <c r="L958" s="13">
        <f>OR(E958="Pedido",E958="Modificación",E958="Anulación")</f>
        <v/>
      </c>
      <c r="M958" s="13">
        <f>AND(L958,F958="Sin intervención")</f>
        <v/>
      </c>
      <c r="N958" s="13">
        <f>AND(L958,OR(F958="Revisado y grabado",F958="En espera",F958="No grabado"))</f>
        <v/>
      </c>
      <c r="O958" s="13">
        <f>AND(L958,OR(F958="Sin intervención",F958="Revisado y grabado"))</f>
        <v/>
      </c>
      <c r="P958" s="13">
        <f>AND(O958,ISNUMBER(A958),ISNUMBER(H958),N(H958)&gt;=N(A958))</f>
        <v/>
      </c>
      <c r="Q958" s="13">
        <f>AND(O958,J958="Sí")</f>
        <v/>
      </c>
      <c r="R958" s="13">
        <f>AND(S958,OR(E958="",AND(L958,F958="")))</f>
        <v/>
      </c>
      <c r="S958" s="13">
        <f>COUNTA(A958:K958)&gt;0</f>
        <v/>
      </c>
    </row>
    <row r="959">
      <c r="A959" s="11" t="n"/>
      <c r="B959" s="12" t="n"/>
      <c r="C959" s="12" t="n"/>
      <c r="D959" s="12" t="n"/>
      <c r="E959" s="12" t="n"/>
      <c r="F959" s="12" t="n"/>
      <c r="G959" s="12" t="n"/>
      <c r="H959" s="11" t="n"/>
      <c r="I959" s="12" t="n"/>
      <c r="J959" s="12" t="n"/>
      <c r="K959" s="12" t="n"/>
      <c r="L959" s="13">
        <f>OR(E959="Pedido",E959="Modificación",E959="Anulación")</f>
        <v/>
      </c>
      <c r="M959" s="13">
        <f>AND(L959,F959="Sin intervención")</f>
        <v/>
      </c>
      <c r="N959" s="13">
        <f>AND(L959,OR(F959="Revisado y grabado",F959="En espera",F959="No grabado"))</f>
        <v/>
      </c>
      <c r="O959" s="13">
        <f>AND(L959,OR(F959="Sin intervención",F959="Revisado y grabado"))</f>
        <v/>
      </c>
      <c r="P959" s="13">
        <f>AND(O959,ISNUMBER(A959),ISNUMBER(H959),N(H959)&gt;=N(A959))</f>
        <v/>
      </c>
      <c r="Q959" s="13">
        <f>AND(O959,J959="Sí")</f>
        <v/>
      </c>
      <c r="R959" s="13">
        <f>AND(S959,OR(E959="",AND(L959,F959="")))</f>
        <v/>
      </c>
      <c r="S959" s="13">
        <f>COUNTA(A959:K959)&gt;0</f>
        <v/>
      </c>
    </row>
    <row r="960">
      <c r="A960" s="11" t="n"/>
      <c r="B960" s="12" t="n"/>
      <c r="C960" s="12" t="n"/>
      <c r="D960" s="12" t="n"/>
      <c r="E960" s="12" t="n"/>
      <c r="F960" s="12" t="n"/>
      <c r="G960" s="12" t="n"/>
      <c r="H960" s="11" t="n"/>
      <c r="I960" s="12" t="n"/>
      <c r="J960" s="12" t="n"/>
      <c r="K960" s="12" t="n"/>
      <c r="L960" s="13">
        <f>OR(E960="Pedido",E960="Modificación",E960="Anulación")</f>
        <v/>
      </c>
      <c r="M960" s="13">
        <f>AND(L960,F960="Sin intervención")</f>
        <v/>
      </c>
      <c r="N960" s="13">
        <f>AND(L960,OR(F960="Revisado y grabado",F960="En espera",F960="No grabado"))</f>
        <v/>
      </c>
      <c r="O960" s="13">
        <f>AND(L960,OR(F960="Sin intervención",F960="Revisado y grabado"))</f>
        <v/>
      </c>
      <c r="P960" s="13">
        <f>AND(O960,ISNUMBER(A960),ISNUMBER(H960),N(H960)&gt;=N(A960))</f>
        <v/>
      </c>
      <c r="Q960" s="13">
        <f>AND(O960,J960="Sí")</f>
        <v/>
      </c>
      <c r="R960" s="13">
        <f>AND(S960,OR(E960="",AND(L960,F960="")))</f>
        <v/>
      </c>
      <c r="S960" s="13">
        <f>COUNTA(A960:K960)&gt;0</f>
        <v/>
      </c>
    </row>
    <row r="961">
      <c r="A961" s="11" t="n"/>
      <c r="B961" s="12" t="n"/>
      <c r="C961" s="12" t="n"/>
      <c r="D961" s="12" t="n"/>
      <c r="E961" s="12" t="n"/>
      <c r="F961" s="12" t="n"/>
      <c r="G961" s="12" t="n"/>
      <c r="H961" s="11" t="n"/>
      <c r="I961" s="12" t="n"/>
      <c r="J961" s="12" t="n"/>
      <c r="K961" s="12" t="n"/>
      <c r="L961" s="13">
        <f>OR(E961="Pedido",E961="Modificación",E961="Anulación")</f>
        <v/>
      </c>
      <c r="M961" s="13">
        <f>AND(L961,F961="Sin intervención")</f>
        <v/>
      </c>
      <c r="N961" s="13">
        <f>AND(L961,OR(F961="Revisado y grabado",F961="En espera",F961="No grabado"))</f>
        <v/>
      </c>
      <c r="O961" s="13">
        <f>AND(L961,OR(F961="Sin intervención",F961="Revisado y grabado"))</f>
        <v/>
      </c>
      <c r="P961" s="13">
        <f>AND(O961,ISNUMBER(A961),ISNUMBER(H961),N(H961)&gt;=N(A961))</f>
        <v/>
      </c>
      <c r="Q961" s="13">
        <f>AND(O961,J961="Sí")</f>
        <v/>
      </c>
      <c r="R961" s="13">
        <f>AND(S961,OR(E961="",AND(L961,F961="")))</f>
        <v/>
      </c>
      <c r="S961" s="13">
        <f>COUNTA(A961:K961)&gt;0</f>
        <v/>
      </c>
    </row>
    <row r="962">
      <c r="A962" s="11" t="n"/>
      <c r="B962" s="12" t="n"/>
      <c r="C962" s="12" t="n"/>
      <c r="D962" s="12" t="n"/>
      <c r="E962" s="12" t="n"/>
      <c r="F962" s="12" t="n"/>
      <c r="G962" s="12" t="n"/>
      <c r="H962" s="11" t="n"/>
      <c r="I962" s="12" t="n"/>
      <c r="J962" s="12" t="n"/>
      <c r="K962" s="12" t="n"/>
      <c r="L962" s="13">
        <f>OR(E962="Pedido",E962="Modificación",E962="Anulación")</f>
        <v/>
      </c>
      <c r="M962" s="13">
        <f>AND(L962,F962="Sin intervención")</f>
        <v/>
      </c>
      <c r="N962" s="13">
        <f>AND(L962,OR(F962="Revisado y grabado",F962="En espera",F962="No grabado"))</f>
        <v/>
      </c>
      <c r="O962" s="13">
        <f>AND(L962,OR(F962="Sin intervención",F962="Revisado y grabado"))</f>
        <v/>
      </c>
      <c r="P962" s="13">
        <f>AND(O962,ISNUMBER(A962),ISNUMBER(H962),N(H962)&gt;=N(A962))</f>
        <v/>
      </c>
      <c r="Q962" s="13">
        <f>AND(O962,J962="Sí")</f>
        <v/>
      </c>
      <c r="R962" s="13">
        <f>AND(S962,OR(E962="",AND(L962,F962="")))</f>
        <v/>
      </c>
      <c r="S962" s="13">
        <f>COUNTA(A962:K962)&gt;0</f>
        <v/>
      </c>
    </row>
    <row r="963">
      <c r="A963" s="11" t="n"/>
      <c r="B963" s="12" t="n"/>
      <c r="C963" s="12" t="n"/>
      <c r="D963" s="12" t="n"/>
      <c r="E963" s="12" t="n"/>
      <c r="F963" s="12" t="n"/>
      <c r="G963" s="12" t="n"/>
      <c r="H963" s="11" t="n"/>
      <c r="I963" s="12" t="n"/>
      <c r="J963" s="12" t="n"/>
      <c r="K963" s="12" t="n"/>
      <c r="L963" s="13">
        <f>OR(E963="Pedido",E963="Modificación",E963="Anulación")</f>
        <v/>
      </c>
      <c r="M963" s="13">
        <f>AND(L963,F963="Sin intervención")</f>
        <v/>
      </c>
      <c r="N963" s="13">
        <f>AND(L963,OR(F963="Revisado y grabado",F963="En espera",F963="No grabado"))</f>
        <v/>
      </c>
      <c r="O963" s="13">
        <f>AND(L963,OR(F963="Sin intervención",F963="Revisado y grabado"))</f>
        <v/>
      </c>
      <c r="P963" s="13">
        <f>AND(O963,ISNUMBER(A963),ISNUMBER(H963),N(H963)&gt;=N(A963))</f>
        <v/>
      </c>
      <c r="Q963" s="13">
        <f>AND(O963,J963="Sí")</f>
        <v/>
      </c>
      <c r="R963" s="13">
        <f>AND(S963,OR(E963="",AND(L963,F963="")))</f>
        <v/>
      </c>
      <c r="S963" s="13">
        <f>COUNTA(A963:K963)&gt;0</f>
        <v/>
      </c>
    </row>
    <row r="964">
      <c r="A964" s="11" t="n"/>
      <c r="B964" s="12" t="n"/>
      <c r="C964" s="12" t="n"/>
      <c r="D964" s="12" t="n"/>
      <c r="E964" s="12" t="n"/>
      <c r="F964" s="12" t="n"/>
      <c r="G964" s="12" t="n"/>
      <c r="H964" s="11" t="n"/>
      <c r="I964" s="12" t="n"/>
      <c r="J964" s="12" t="n"/>
      <c r="K964" s="12" t="n"/>
      <c r="L964" s="13">
        <f>OR(E964="Pedido",E964="Modificación",E964="Anulación")</f>
        <v/>
      </c>
      <c r="M964" s="13">
        <f>AND(L964,F964="Sin intervención")</f>
        <v/>
      </c>
      <c r="N964" s="13">
        <f>AND(L964,OR(F964="Revisado y grabado",F964="En espera",F964="No grabado"))</f>
        <v/>
      </c>
      <c r="O964" s="13">
        <f>AND(L964,OR(F964="Sin intervención",F964="Revisado y grabado"))</f>
        <v/>
      </c>
      <c r="P964" s="13">
        <f>AND(O964,ISNUMBER(A964),ISNUMBER(H964),N(H964)&gt;=N(A964))</f>
        <v/>
      </c>
      <c r="Q964" s="13">
        <f>AND(O964,J964="Sí")</f>
        <v/>
      </c>
      <c r="R964" s="13">
        <f>AND(S964,OR(E964="",AND(L964,F964="")))</f>
        <v/>
      </c>
      <c r="S964" s="13">
        <f>COUNTA(A964:K964)&gt;0</f>
        <v/>
      </c>
    </row>
    <row r="965">
      <c r="A965" s="11" t="n"/>
      <c r="B965" s="12" t="n"/>
      <c r="C965" s="12" t="n"/>
      <c r="D965" s="12" t="n"/>
      <c r="E965" s="12" t="n"/>
      <c r="F965" s="12" t="n"/>
      <c r="G965" s="12" t="n"/>
      <c r="H965" s="11" t="n"/>
      <c r="I965" s="12" t="n"/>
      <c r="J965" s="12" t="n"/>
      <c r="K965" s="12" t="n"/>
      <c r="L965" s="13">
        <f>OR(E965="Pedido",E965="Modificación",E965="Anulación")</f>
        <v/>
      </c>
      <c r="M965" s="13">
        <f>AND(L965,F965="Sin intervención")</f>
        <v/>
      </c>
      <c r="N965" s="13">
        <f>AND(L965,OR(F965="Revisado y grabado",F965="En espera",F965="No grabado"))</f>
        <v/>
      </c>
      <c r="O965" s="13">
        <f>AND(L965,OR(F965="Sin intervención",F965="Revisado y grabado"))</f>
        <v/>
      </c>
      <c r="P965" s="13">
        <f>AND(O965,ISNUMBER(A965),ISNUMBER(H965),N(H965)&gt;=N(A965))</f>
        <v/>
      </c>
      <c r="Q965" s="13">
        <f>AND(O965,J965="Sí")</f>
        <v/>
      </c>
      <c r="R965" s="13">
        <f>AND(S965,OR(E965="",AND(L965,F965="")))</f>
        <v/>
      </c>
      <c r="S965" s="13">
        <f>COUNTA(A965:K965)&gt;0</f>
        <v/>
      </c>
    </row>
    <row r="966">
      <c r="A966" s="11" t="n"/>
      <c r="B966" s="12" t="n"/>
      <c r="C966" s="12" t="n"/>
      <c r="D966" s="12" t="n"/>
      <c r="E966" s="12" t="n"/>
      <c r="F966" s="12" t="n"/>
      <c r="G966" s="12" t="n"/>
      <c r="H966" s="11" t="n"/>
      <c r="I966" s="12" t="n"/>
      <c r="J966" s="12" t="n"/>
      <c r="K966" s="12" t="n"/>
      <c r="L966" s="13">
        <f>OR(E966="Pedido",E966="Modificación",E966="Anulación")</f>
        <v/>
      </c>
      <c r="M966" s="13">
        <f>AND(L966,F966="Sin intervención")</f>
        <v/>
      </c>
      <c r="N966" s="13">
        <f>AND(L966,OR(F966="Revisado y grabado",F966="En espera",F966="No grabado"))</f>
        <v/>
      </c>
      <c r="O966" s="13">
        <f>AND(L966,OR(F966="Sin intervención",F966="Revisado y grabado"))</f>
        <v/>
      </c>
      <c r="P966" s="13">
        <f>AND(O966,ISNUMBER(A966),ISNUMBER(H966),N(H966)&gt;=N(A966))</f>
        <v/>
      </c>
      <c r="Q966" s="13">
        <f>AND(O966,J966="Sí")</f>
        <v/>
      </c>
      <c r="R966" s="13">
        <f>AND(S966,OR(E966="",AND(L966,F966="")))</f>
        <v/>
      </c>
      <c r="S966" s="13">
        <f>COUNTA(A966:K966)&gt;0</f>
        <v/>
      </c>
    </row>
    <row r="967">
      <c r="A967" s="11" t="n"/>
      <c r="B967" s="12" t="n"/>
      <c r="C967" s="12" t="n"/>
      <c r="D967" s="12" t="n"/>
      <c r="E967" s="12" t="n"/>
      <c r="F967" s="12" t="n"/>
      <c r="G967" s="12" t="n"/>
      <c r="H967" s="11" t="n"/>
      <c r="I967" s="12" t="n"/>
      <c r="J967" s="12" t="n"/>
      <c r="K967" s="12" t="n"/>
      <c r="L967" s="13">
        <f>OR(E967="Pedido",E967="Modificación",E967="Anulación")</f>
        <v/>
      </c>
      <c r="M967" s="13">
        <f>AND(L967,F967="Sin intervención")</f>
        <v/>
      </c>
      <c r="N967" s="13">
        <f>AND(L967,OR(F967="Revisado y grabado",F967="En espera",F967="No grabado"))</f>
        <v/>
      </c>
      <c r="O967" s="13">
        <f>AND(L967,OR(F967="Sin intervención",F967="Revisado y grabado"))</f>
        <v/>
      </c>
      <c r="P967" s="13">
        <f>AND(O967,ISNUMBER(A967),ISNUMBER(H967),N(H967)&gt;=N(A967))</f>
        <v/>
      </c>
      <c r="Q967" s="13">
        <f>AND(O967,J967="Sí")</f>
        <v/>
      </c>
      <c r="R967" s="13">
        <f>AND(S967,OR(E967="",AND(L967,F967="")))</f>
        <v/>
      </c>
      <c r="S967" s="13">
        <f>COUNTA(A967:K967)&gt;0</f>
        <v/>
      </c>
    </row>
    <row r="968">
      <c r="A968" s="11" t="n"/>
      <c r="B968" s="12" t="n"/>
      <c r="C968" s="12" t="n"/>
      <c r="D968" s="12" t="n"/>
      <c r="E968" s="12" t="n"/>
      <c r="F968" s="12" t="n"/>
      <c r="G968" s="12" t="n"/>
      <c r="H968" s="11" t="n"/>
      <c r="I968" s="12" t="n"/>
      <c r="J968" s="12" t="n"/>
      <c r="K968" s="12" t="n"/>
      <c r="L968" s="13">
        <f>OR(E968="Pedido",E968="Modificación",E968="Anulación")</f>
        <v/>
      </c>
      <c r="M968" s="13">
        <f>AND(L968,F968="Sin intervención")</f>
        <v/>
      </c>
      <c r="N968" s="13">
        <f>AND(L968,OR(F968="Revisado y grabado",F968="En espera",F968="No grabado"))</f>
        <v/>
      </c>
      <c r="O968" s="13">
        <f>AND(L968,OR(F968="Sin intervención",F968="Revisado y grabado"))</f>
        <v/>
      </c>
      <c r="P968" s="13">
        <f>AND(O968,ISNUMBER(A968),ISNUMBER(H968),N(H968)&gt;=N(A968))</f>
        <v/>
      </c>
      <c r="Q968" s="13">
        <f>AND(O968,J968="Sí")</f>
        <v/>
      </c>
      <c r="R968" s="13">
        <f>AND(S968,OR(E968="",AND(L968,F968="")))</f>
        <v/>
      </c>
      <c r="S968" s="13">
        <f>COUNTA(A968:K968)&gt;0</f>
        <v/>
      </c>
    </row>
    <row r="969">
      <c r="A969" s="11" t="n"/>
      <c r="B969" s="12" t="n"/>
      <c r="C969" s="12" t="n"/>
      <c r="D969" s="12" t="n"/>
      <c r="E969" s="12" t="n"/>
      <c r="F969" s="12" t="n"/>
      <c r="G969" s="12" t="n"/>
      <c r="H969" s="11" t="n"/>
      <c r="I969" s="12" t="n"/>
      <c r="J969" s="12" t="n"/>
      <c r="K969" s="12" t="n"/>
      <c r="L969" s="13">
        <f>OR(E969="Pedido",E969="Modificación",E969="Anulación")</f>
        <v/>
      </c>
      <c r="M969" s="13">
        <f>AND(L969,F969="Sin intervención")</f>
        <v/>
      </c>
      <c r="N969" s="13">
        <f>AND(L969,OR(F969="Revisado y grabado",F969="En espera",F969="No grabado"))</f>
        <v/>
      </c>
      <c r="O969" s="13">
        <f>AND(L969,OR(F969="Sin intervención",F969="Revisado y grabado"))</f>
        <v/>
      </c>
      <c r="P969" s="13">
        <f>AND(O969,ISNUMBER(A969),ISNUMBER(H969),N(H969)&gt;=N(A969))</f>
        <v/>
      </c>
      <c r="Q969" s="13">
        <f>AND(O969,J969="Sí")</f>
        <v/>
      </c>
      <c r="R969" s="13">
        <f>AND(S969,OR(E969="",AND(L969,F969="")))</f>
        <v/>
      </c>
      <c r="S969" s="13">
        <f>COUNTA(A969:K969)&gt;0</f>
        <v/>
      </c>
    </row>
    <row r="970">
      <c r="A970" s="11" t="n"/>
      <c r="B970" s="12" t="n"/>
      <c r="C970" s="12" t="n"/>
      <c r="D970" s="12" t="n"/>
      <c r="E970" s="12" t="n"/>
      <c r="F970" s="12" t="n"/>
      <c r="G970" s="12" t="n"/>
      <c r="H970" s="11" t="n"/>
      <c r="I970" s="12" t="n"/>
      <c r="J970" s="12" t="n"/>
      <c r="K970" s="12" t="n"/>
      <c r="L970" s="13">
        <f>OR(E970="Pedido",E970="Modificación",E970="Anulación")</f>
        <v/>
      </c>
      <c r="M970" s="13">
        <f>AND(L970,F970="Sin intervención")</f>
        <v/>
      </c>
      <c r="N970" s="13">
        <f>AND(L970,OR(F970="Revisado y grabado",F970="En espera",F970="No grabado"))</f>
        <v/>
      </c>
      <c r="O970" s="13">
        <f>AND(L970,OR(F970="Sin intervención",F970="Revisado y grabado"))</f>
        <v/>
      </c>
      <c r="P970" s="13">
        <f>AND(O970,ISNUMBER(A970),ISNUMBER(H970),N(H970)&gt;=N(A970))</f>
        <v/>
      </c>
      <c r="Q970" s="13">
        <f>AND(O970,J970="Sí")</f>
        <v/>
      </c>
      <c r="R970" s="13">
        <f>AND(S970,OR(E970="",AND(L970,F970="")))</f>
        <v/>
      </c>
      <c r="S970" s="13">
        <f>COUNTA(A970:K970)&gt;0</f>
        <v/>
      </c>
    </row>
    <row r="971">
      <c r="A971" s="11" t="n"/>
      <c r="B971" s="12" t="n"/>
      <c r="C971" s="12" t="n"/>
      <c r="D971" s="12" t="n"/>
      <c r="E971" s="12" t="n"/>
      <c r="F971" s="12" t="n"/>
      <c r="G971" s="12" t="n"/>
      <c r="H971" s="11" t="n"/>
      <c r="I971" s="12" t="n"/>
      <c r="J971" s="12" t="n"/>
      <c r="K971" s="12" t="n"/>
      <c r="L971" s="13">
        <f>OR(E971="Pedido",E971="Modificación",E971="Anulación")</f>
        <v/>
      </c>
      <c r="M971" s="13">
        <f>AND(L971,F971="Sin intervención")</f>
        <v/>
      </c>
      <c r="N971" s="13">
        <f>AND(L971,OR(F971="Revisado y grabado",F971="En espera",F971="No grabado"))</f>
        <v/>
      </c>
      <c r="O971" s="13">
        <f>AND(L971,OR(F971="Sin intervención",F971="Revisado y grabado"))</f>
        <v/>
      </c>
      <c r="P971" s="13">
        <f>AND(O971,ISNUMBER(A971),ISNUMBER(H971),N(H971)&gt;=N(A971))</f>
        <v/>
      </c>
      <c r="Q971" s="13">
        <f>AND(O971,J971="Sí")</f>
        <v/>
      </c>
      <c r="R971" s="13">
        <f>AND(S971,OR(E971="",AND(L971,F971="")))</f>
        <v/>
      </c>
      <c r="S971" s="13">
        <f>COUNTA(A971:K971)&gt;0</f>
        <v/>
      </c>
    </row>
    <row r="972">
      <c r="A972" s="11" t="n"/>
      <c r="B972" s="12" t="n"/>
      <c r="C972" s="12" t="n"/>
      <c r="D972" s="12" t="n"/>
      <c r="E972" s="12" t="n"/>
      <c r="F972" s="12" t="n"/>
      <c r="G972" s="12" t="n"/>
      <c r="H972" s="11" t="n"/>
      <c r="I972" s="12" t="n"/>
      <c r="J972" s="12" t="n"/>
      <c r="K972" s="12" t="n"/>
      <c r="L972" s="13">
        <f>OR(E972="Pedido",E972="Modificación",E972="Anulación")</f>
        <v/>
      </c>
      <c r="M972" s="13">
        <f>AND(L972,F972="Sin intervención")</f>
        <v/>
      </c>
      <c r="N972" s="13">
        <f>AND(L972,OR(F972="Revisado y grabado",F972="En espera",F972="No grabado"))</f>
        <v/>
      </c>
      <c r="O972" s="13">
        <f>AND(L972,OR(F972="Sin intervención",F972="Revisado y grabado"))</f>
        <v/>
      </c>
      <c r="P972" s="13">
        <f>AND(O972,ISNUMBER(A972),ISNUMBER(H972),N(H972)&gt;=N(A972))</f>
        <v/>
      </c>
      <c r="Q972" s="13">
        <f>AND(O972,J972="Sí")</f>
        <v/>
      </c>
      <c r="R972" s="13">
        <f>AND(S972,OR(E972="",AND(L972,F972="")))</f>
        <v/>
      </c>
      <c r="S972" s="13">
        <f>COUNTA(A972:K972)&gt;0</f>
        <v/>
      </c>
    </row>
    <row r="973">
      <c r="A973" s="11" t="n"/>
      <c r="B973" s="12" t="n"/>
      <c r="C973" s="12" t="n"/>
      <c r="D973" s="12" t="n"/>
      <c r="E973" s="12" t="n"/>
      <c r="F973" s="12" t="n"/>
      <c r="G973" s="12" t="n"/>
      <c r="H973" s="11" t="n"/>
      <c r="I973" s="12" t="n"/>
      <c r="J973" s="12" t="n"/>
      <c r="K973" s="12" t="n"/>
      <c r="L973" s="13">
        <f>OR(E973="Pedido",E973="Modificación",E973="Anulación")</f>
        <v/>
      </c>
      <c r="M973" s="13">
        <f>AND(L973,F973="Sin intervención")</f>
        <v/>
      </c>
      <c r="N973" s="13">
        <f>AND(L973,OR(F973="Revisado y grabado",F973="En espera",F973="No grabado"))</f>
        <v/>
      </c>
      <c r="O973" s="13">
        <f>AND(L973,OR(F973="Sin intervención",F973="Revisado y grabado"))</f>
        <v/>
      </c>
      <c r="P973" s="13">
        <f>AND(O973,ISNUMBER(A973),ISNUMBER(H973),N(H973)&gt;=N(A973))</f>
        <v/>
      </c>
      <c r="Q973" s="13">
        <f>AND(O973,J973="Sí")</f>
        <v/>
      </c>
      <c r="R973" s="13">
        <f>AND(S973,OR(E973="",AND(L973,F973="")))</f>
        <v/>
      </c>
      <c r="S973" s="13">
        <f>COUNTA(A973:K973)&gt;0</f>
        <v/>
      </c>
    </row>
    <row r="974">
      <c r="A974" s="11" t="n"/>
      <c r="B974" s="12" t="n"/>
      <c r="C974" s="12" t="n"/>
      <c r="D974" s="12" t="n"/>
      <c r="E974" s="12" t="n"/>
      <c r="F974" s="12" t="n"/>
      <c r="G974" s="12" t="n"/>
      <c r="H974" s="11" t="n"/>
      <c r="I974" s="12" t="n"/>
      <c r="J974" s="12" t="n"/>
      <c r="K974" s="12" t="n"/>
      <c r="L974" s="13">
        <f>OR(E974="Pedido",E974="Modificación",E974="Anulación")</f>
        <v/>
      </c>
      <c r="M974" s="13">
        <f>AND(L974,F974="Sin intervención")</f>
        <v/>
      </c>
      <c r="N974" s="13">
        <f>AND(L974,OR(F974="Revisado y grabado",F974="En espera",F974="No grabado"))</f>
        <v/>
      </c>
      <c r="O974" s="13">
        <f>AND(L974,OR(F974="Sin intervención",F974="Revisado y grabado"))</f>
        <v/>
      </c>
      <c r="P974" s="13">
        <f>AND(O974,ISNUMBER(A974),ISNUMBER(H974),N(H974)&gt;=N(A974))</f>
        <v/>
      </c>
      <c r="Q974" s="13">
        <f>AND(O974,J974="Sí")</f>
        <v/>
      </c>
      <c r="R974" s="13">
        <f>AND(S974,OR(E974="",AND(L974,F974="")))</f>
        <v/>
      </c>
      <c r="S974" s="13">
        <f>COUNTA(A974:K974)&gt;0</f>
        <v/>
      </c>
    </row>
    <row r="975">
      <c r="A975" s="11" t="n"/>
      <c r="B975" s="12" t="n"/>
      <c r="C975" s="12" t="n"/>
      <c r="D975" s="12" t="n"/>
      <c r="E975" s="12" t="n"/>
      <c r="F975" s="12" t="n"/>
      <c r="G975" s="12" t="n"/>
      <c r="H975" s="11" t="n"/>
      <c r="I975" s="12" t="n"/>
      <c r="J975" s="12" t="n"/>
      <c r="K975" s="12" t="n"/>
      <c r="L975" s="13">
        <f>OR(E975="Pedido",E975="Modificación",E975="Anulación")</f>
        <v/>
      </c>
      <c r="M975" s="13">
        <f>AND(L975,F975="Sin intervención")</f>
        <v/>
      </c>
      <c r="N975" s="13">
        <f>AND(L975,OR(F975="Revisado y grabado",F975="En espera",F975="No grabado"))</f>
        <v/>
      </c>
      <c r="O975" s="13">
        <f>AND(L975,OR(F975="Sin intervención",F975="Revisado y grabado"))</f>
        <v/>
      </c>
      <c r="P975" s="13">
        <f>AND(O975,ISNUMBER(A975),ISNUMBER(H975),N(H975)&gt;=N(A975))</f>
        <v/>
      </c>
      <c r="Q975" s="13">
        <f>AND(O975,J975="Sí")</f>
        <v/>
      </c>
      <c r="R975" s="13">
        <f>AND(S975,OR(E975="",AND(L975,F975="")))</f>
        <v/>
      </c>
      <c r="S975" s="13">
        <f>COUNTA(A975:K975)&gt;0</f>
        <v/>
      </c>
    </row>
    <row r="976">
      <c r="A976" s="11" t="n"/>
      <c r="B976" s="12" t="n"/>
      <c r="C976" s="12" t="n"/>
      <c r="D976" s="12" t="n"/>
      <c r="E976" s="12" t="n"/>
      <c r="F976" s="12" t="n"/>
      <c r="G976" s="12" t="n"/>
      <c r="H976" s="11" t="n"/>
      <c r="I976" s="12" t="n"/>
      <c r="J976" s="12" t="n"/>
      <c r="K976" s="12" t="n"/>
      <c r="L976" s="13">
        <f>OR(E976="Pedido",E976="Modificación",E976="Anulación")</f>
        <v/>
      </c>
      <c r="M976" s="13">
        <f>AND(L976,F976="Sin intervención")</f>
        <v/>
      </c>
      <c r="N976" s="13">
        <f>AND(L976,OR(F976="Revisado y grabado",F976="En espera",F976="No grabado"))</f>
        <v/>
      </c>
      <c r="O976" s="13">
        <f>AND(L976,OR(F976="Sin intervención",F976="Revisado y grabado"))</f>
        <v/>
      </c>
      <c r="P976" s="13">
        <f>AND(O976,ISNUMBER(A976),ISNUMBER(H976),N(H976)&gt;=N(A976))</f>
        <v/>
      </c>
      <c r="Q976" s="13">
        <f>AND(O976,J976="Sí")</f>
        <v/>
      </c>
      <c r="R976" s="13">
        <f>AND(S976,OR(E976="",AND(L976,F976="")))</f>
        <v/>
      </c>
      <c r="S976" s="13">
        <f>COUNTA(A976:K976)&gt;0</f>
        <v/>
      </c>
    </row>
    <row r="977">
      <c r="A977" s="11" t="n"/>
      <c r="B977" s="12" t="n"/>
      <c r="C977" s="12" t="n"/>
      <c r="D977" s="12" t="n"/>
      <c r="E977" s="12" t="n"/>
      <c r="F977" s="12" t="n"/>
      <c r="G977" s="12" t="n"/>
      <c r="H977" s="11" t="n"/>
      <c r="I977" s="12" t="n"/>
      <c r="J977" s="12" t="n"/>
      <c r="K977" s="12" t="n"/>
      <c r="L977" s="13">
        <f>OR(E977="Pedido",E977="Modificación",E977="Anulación")</f>
        <v/>
      </c>
      <c r="M977" s="13">
        <f>AND(L977,F977="Sin intervención")</f>
        <v/>
      </c>
      <c r="N977" s="13">
        <f>AND(L977,OR(F977="Revisado y grabado",F977="En espera",F977="No grabado"))</f>
        <v/>
      </c>
      <c r="O977" s="13">
        <f>AND(L977,OR(F977="Sin intervención",F977="Revisado y grabado"))</f>
        <v/>
      </c>
      <c r="P977" s="13">
        <f>AND(O977,ISNUMBER(A977),ISNUMBER(H977),N(H977)&gt;=N(A977))</f>
        <v/>
      </c>
      <c r="Q977" s="13">
        <f>AND(O977,J977="Sí")</f>
        <v/>
      </c>
      <c r="R977" s="13">
        <f>AND(S977,OR(E977="",AND(L977,F977="")))</f>
        <v/>
      </c>
      <c r="S977" s="13">
        <f>COUNTA(A977:K977)&gt;0</f>
        <v/>
      </c>
    </row>
    <row r="978">
      <c r="A978" s="11" t="n"/>
      <c r="B978" s="12" t="n"/>
      <c r="C978" s="12" t="n"/>
      <c r="D978" s="12" t="n"/>
      <c r="E978" s="12" t="n"/>
      <c r="F978" s="12" t="n"/>
      <c r="G978" s="12" t="n"/>
      <c r="H978" s="11" t="n"/>
      <c r="I978" s="12" t="n"/>
      <c r="J978" s="12" t="n"/>
      <c r="K978" s="12" t="n"/>
      <c r="L978" s="13">
        <f>OR(E978="Pedido",E978="Modificación",E978="Anulación")</f>
        <v/>
      </c>
      <c r="M978" s="13">
        <f>AND(L978,F978="Sin intervención")</f>
        <v/>
      </c>
      <c r="N978" s="13">
        <f>AND(L978,OR(F978="Revisado y grabado",F978="En espera",F978="No grabado"))</f>
        <v/>
      </c>
      <c r="O978" s="13">
        <f>AND(L978,OR(F978="Sin intervención",F978="Revisado y grabado"))</f>
        <v/>
      </c>
      <c r="P978" s="13">
        <f>AND(O978,ISNUMBER(A978),ISNUMBER(H978),N(H978)&gt;=N(A978))</f>
        <v/>
      </c>
      <c r="Q978" s="13">
        <f>AND(O978,J978="Sí")</f>
        <v/>
      </c>
      <c r="R978" s="13">
        <f>AND(S978,OR(E978="",AND(L978,F978="")))</f>
        <v/>
      </c>
      <c r="S978" s="13">
        <f>COUNTA(A978:K978)&gt;0</f>
        <v/>
      </c>
    </row>
    <row r="979">
      <c r="A979" s="11" t="n"/>
      <c r="B979" s="12" t="n"/>
      <c r="C979" s="12" t="n"/>
      <c r="D979" s="12" t="n"/>
      <c r="E979" s="12" t="n"/>
      <c r="F979" s="12" t="n"/>
      <c r="G979" s="12" t="n"/>
      <c r="H979" s="11" t="n"/>
      <c r="I979" s="12" t="n"/>
      <c r="J979" s="12" t="n"/>
      <c r="K979" s="12" t="n"/>
      <c r="L979" s="13">
        <f>OR(E979="Pedido",E979="Modificación",E979="Anulación")</f>
        <v/>
      </c>
      <c r="M979" s="13">
        <f>AND(L979,F979="Sin intervención")</f>
        <v/>
      </c>
      <c r="N979" s="13">
        <f>AND(L979,OR(F979="Revisado y grabado",F979="En espera",F979="No grabado"))</f>
        <v/>
      </c>
      <c r="O979" s="13">
        <f>AND(L979,OR(F979="Sin intervención",F979="Revisado y grabado"))</f>
        <v/>
      </c>
      <c r="P979" s="13">
        <f>AND(O979,ISNUMBER(A979),ISNUMBER(H979),N(H979)&gt;=N(A979))</f>
        <v/>
      </c>
      <c r="Q979" s="13">
        <f>AND(O979,J979="Sí")</f>
        <v/>
      </c>
      <c r="R979" s="13">
        <f>AND(S979,OR(E979="",AND(L979,F979="")))</f>
        <v/>
      </c>
      <c r="S979" s="13">
        <f>COUNTA(A979:K979)&gt;0</f>
        <v/>
      </c>
    </row>
    <row r="980">
      <c r="A980" s="11" t="n"/>
      <c r="B980" s="12" t="n"/>
      <c r="C980" s="12" t="n"/>
      <c r="D980" s="12" t="n"/>
      <c r="E980" s="12" t="n"/>
      <c r="F980" s="12" t="n"/>
      <c r="G980" s="12" t="n"/>
      <c r="H980" s="11" t="n"/>
      <c r="I980" s="12" t="n"/>
      <c r="J980" s="12" t="n"/>
      <c r="K980" s="12" t="n"/>
      <c r="L980" s="13">
        <f>OR(E980="Pedido",E980="Modificación",E980="Anulación")</f>
        <v/>
      </c>
      <c r="M980" s="13">
        <f>AND(L980,F980="Sin intervención")</f>
        <v/>
      </c>
      <c r="N980" s="13">
        <f>AND(L980,OR(F980="Revisado y grabado",F980="En espera",F980="No grabado"))</f>
        <v/>
      </c>
      <c r="O980" s="13">
        <f>AND(L980,OR(F980="Sin intervención",F980="Revisado y grabado"))</f>
        <v/>
      </c>
      <c r="P980" s="13">
        <f>AND(O980,ISNUMBER(A980),ISNUMBER(H980),N(H980)&gt;=N(A980))</f>
        <v/>
      </c>
      <c r="Q980" s="13">
        <f>AND(O980,J980="Sí")</f>
        <v/>
      </c>
      <c r="R980" s="13">
        <f>AND(S980,OR(E980="",AND(L980,F980="")))</f>
        <v/>
      </c>
      <c r="S980" s="13">
        <f>COUNTA(A980:K980)&gt;0</f>
        <v/>
      </c>
    </row>
    <row r="981">
      <c r="A981" s="11" t="n"/>
      <c r="B981" s="12" t="n"/>
      <c r="C981" s="12" t="n"/>
      <c r="D981" s="12" t="n"/>
      <c r="E981" s="12" t="n"/>
      <c r="F981" s="12" t="n"/>
      <c r="G981" s="12" t="n"/>
      <c r="H981" s="11" t="n"/>
      <c r="I981" s="12" t="n"/>
      <c r="J981" s="12" t="n"/>
      <c r="K981" s="12" t="n"/>
      <c r="L981" s="13">
        <f>OR(E981="Pedido",E981="Modificación",E981="Anulación")</f>
        <v/>
      </c>
      <c r="M981" s="13">
        <f>AND(L981,F981="Sin intervención")</f>
        <v/>
      </c>
      <c r="N981" s="13">
        <f>AND(L981,OR(F981="Revisado y grabado",F981="En espera",F981="No grabado"))</f>
        <v/>
      </c>
      <c r="O981" s="13">
        <f>AND(L981,OR(F981="Sin intervención",F981="Revisado y grabado"))</f>
        <v/>
      </c>
      <c r="P981" s="13">
        <f>AND(O981,ISNUMBER(A981),ISNUMBER(H981),N(H981)&gt;=N(A981))</f>
        <v/>
      </c>
      <c r="Q981" s="13">
        <f>AND(O981,J981="Sí")</f>
        <v/>
      </c>
      <c r="R981" s="13">
        <f>AND(S981,OR(E981="",AND(L981,F981="")))</f>
        <v/>
      </c>
      <c r="S981" s="13">
        <f>COUNTA(A981:K981)&gt;0</f>
        <v/>
      </c>
    </row>
    <row r="982">
      <c r="A982" s="11" t="n"/>
      <c r="B982" s="12" t="n"/>
      <c r="C982" s="12" t="n"/>
      <c r="D982" s="12" t="n"/>
      <c r="E982" s="12" t="n"/>
      <c r="F982" s="12" t="n"/>
      <c r="G982" s="12" t="n"/>
      <c r="H982" s="11" t="n"/>
      <c r="I982" s="12" t="n"/>
      <c r="J982" s="12" t="n"/>
      <c r="K982" s="12" t="n"/>
      <c r="L982" s="13">
        <f>OR(E982="Pedido",E982="Modificación",E982="Anulación")</f>
        <v/>
      </c>
      <c r="M982" s="13">
        <f>AND(L982,F982="Sin intervención")</f>
        <v/>
      </c>
      <c r="N982" s="13">
        <f>AND(L982,OR(F982="Revisado y grabado",F982="En espera",F982="No grabado"))</f>
        <v/>
      </c>
      <c r="O982" s="13">
        <f>AND(L982,OR(F982="Sin intervención",F982="Revisado y grabado"))</f>
        <v/>
      </c>
      <c r="P982" s="13">
        <f>AND(O982,ISNUMBER(A982),ISNUMBER(H982),N(H982)&gt;=N(A982))</f>
        <v/>
      </c>
      <c r="Q982" s="13">
        <f>AND(O982,J982="Sí")</f>
        <v/>
      </c>
      <c r="R982" s="13">
        <f>AND(S982,OR(E982="",AND(L982,F982="")))</f>
        <v/>
      </c>
      <c r="S982" s="13">
        <f>COUNTA(A982:K982)&gt;0</f>
        <v/>
      </c>
    </row>
    <row r="983">
      <c r="A983" s="11" t="n"/>
      <c r="B983" s="12" t="n"/>
      <c r="C983" s="12" t="n"/>
      <c r="D983" s="12" t="n"/>
      <c r="E983" s="12" t="n"/>
      <c r="F983" s="12" t="n"/>
      <c r="G983" s="12" t="n"/>
      <c r="H983" s="11" t="n"/>
      <c r="I983" s="12" t="n"/>
      <c r="J983" s="12" t="n"/>
      <c r="K983" s="12" t="n"/>
      <c r="L983" s="13">
        <f>OR(E983="Pedido",E983="Modificación",E983="Anulación")</f>
        <v/>
      </c>
      <c r="M983" s="13">
        <f>AND(L983,F983="Sin intervención")</f>
        <v/>
      </c>
      <c r="N983" s="13">
        <f>AND(L983,OR(F983="Revisado y grabado",F983="En espera",F983="No grabado"))</f>
        <v/>
      </c>
      <c r="O983" s="13">
        <f>AND(L983,OR(F983="Sin intervención",F983="Revisado y grabado"))</f>
        <v/>
      </c>
      <c r="P983" s="13">
        <f>AND(O983,ISNUMBER(A983),ISNUMBER(H983),N(H983)&gt;=N(A983))</f>
        <v/>
      </c>
      <c r="Q983" s="13">
        <f>AND(O983,J983="Sí")</f>
        <v/>
      </c>
      <c r="R983" s="13">
        <f>AND(S983,OR(E983="",AND(L983,F983="")))</f>
        <v/>
      </c>
      <c r="S983" s="13">
        <f>COUNTA(A983:K983)&gt;0</f>
        <v/>
      </c>
    </row>
    <row r="984">
      <c r="A984" s="11" t="n"/>
      <c r="B984" s="12" t="n"/>
      <c r="C984" s="12" t="n"/>
      <c r="D984" s="12" t="n"/>
      <c r="E984" s="12" t="n"/>
      <c r="F984" s="12" t="n"/>
      <c r="G984" s="12" t="n"/>
      <c r="H984" s="11" t="n"/>
      <c r="I984" s="12" t="n"/>
      <c r="J984" s="12" t="n"/>
      <c r="K984" s="12" t="n"/>
      <c r="L984" s="13">
        <f>OR(E984="Pedido",E984="Modificación",E984="Anulación")</f>
        <v/>
      </c>
      <c r="M984" s="13">
        <f>AND(L984,F984="Sin intervención")</f>
        <v/>
      </c>
      <c r="N984" s="13">
        <f>AND(L984,OR(F984="Revisado y grabado",F984="En espera",F984="No grabado"))</f>
        <v/>
      </c>
      <c r="O984" s="13">
        <f>AND(L984,OR(F984="Sin intervención",F984="Revisado y grabado"))</f>
        <v/>
      </c>
      <c r="P984" s="13">
        <f>AND(O984,ISNUMBER(A984),ISNUMBER(H984),N(H984)&gt;=N(A984))</f>
        <v/>
      </c>
      <c r="Q984" s="13">
        <f>AND(O984,J984="Sí")</f>
        <v/>
      </c>
      <c r="R984" s="13">
        <f>AND(S984,OR(E984="",AND(L984,F984="")))</f>
        <v/>
      </c>
      <c r="S984" s="13">
        <f>COUNTA(A984:K984)&gt;0</f>
        <v/>
      </c>
    </row>
    <row r="985">
      <c r="A985" s="11" t="n"/>
      <c r="B985" s="12" t="n"/>
      <c r="C985" s="12" t="n"/>
      <c r="D985" s="12" t="n"/>
      <c r="E985" s="12" t="n"/>
      <c r="F985" s="12" t="n"/>
      <c r="G985" s="12" t="n"/>
      <c r="H985" s="11" t="n"/>
      <c r="I985" s="12" t="n"/>
      <c r="J985" s="12" t="n"/>
      <c r="K985" s="12" t="n"/>
      <c r="L985" s="13">
        <f>OR(E985="Pedido",E985="Modificación",E985="Anulación")</f>
        <v/>
      </c>
      <c r="M985" s="13">
        <f>AND(L985,F985="Sin intervención")</f>
        <v/>
      </c>
      <c r="N985" s="13">
        <f>AND(L985,OR(F985="Revisado y grabado",F985="En espera",F985="No grabado"))</f>
        <v/>
      </c>
      <c r="O985" s="13">
        <f>AND(L985,OR(F985="Sin intervención",F985="Revisado y grabado"))</f>
        <v/>
      </c>
      <c r="P985" s="13">
        <f>AND(O985,ISNUMBER(A985),ISNUMBER(H985),N(H985)&gt;=N(A985))</f>
        <v/>
      </c>
      <c r="Q985" s="13">
        <f>AND(O985,J985="Sí")</f>
        <v/>
      </c>
      <c r="R985" s="13">
        <f>AND(S985,OR(E985="",AND(L985,F985="")))</f>
        <v/>
      </c>
      <c r="S985" s="13">
        <f>COUNTA(A985:K985)&gt;0</f>
        <v/>
      </c>
    </row>
    <row r="986">
      <c r="A986" s="11" t="n"/>
      <c r="B986" s="12" t="n"/>
      <c r="C986" s="12" t="n"/>
      <c r="D986" s="12" t="n"/>
      <c r="E986" s="12" t="n"/>
      <c r="F986" s="12" t="n"/>
      <c r="G986" s="12" t="n"/>
      <c r="H986" s="11" t="n"/>
      <c r="I986" s="12" t="n"/>
      <c r="J986" s="12" t="n"/>
      <c r="K986" s="12" t="n"/>
      <c r="L986" s="13">
        <f>OR(E986="Pedido",E986="Modificación",E986="Anulación")</f>
        <v/>
      </c>
      <c r="M986" s="13">
        <f>AND(L986,F986="Sin intervención")</f>
        <v/>
      </c>
      <c r="N986" s="13">
        <f>AND(L986,OR(F986="Revisado y grabado",F986="En espera",F986="No grabado"))</f>
        <v/>
      </c>
      <c r="O986" s="13">
        <f>AND(L986,OR(F986="Sin intervención",F986="Revisado y grabado"))</f>
        <v/>
      </c>
      <c r="P986" s="13">
        <f>AND(O986,ISNUMBER(A986),ISNUMBER(H986),N(H986)&gt;=N(A986))</f>
        <v/>
      </c>
      <c r="Q986" s="13">
        <f>AND(O986,J986="Sí")</f>
        <v/>
      </c>
      <c r="R986" s="13">
        <f>AND(S986,OR(E986="",AND(L986,F986="")))</f>
        <v/>
      </c>
      <c r="S986" s="13">
        <f>COUNTA(A986:K986)&gt;0</f>
        <v/>
      </c>
    </row>
    <row r="987">
      <c r="A987" s="11" t="n"/>
      <c r="B987" s="12" t="n"/>
      <c r="C987" s="12" t="n"/>
      <c r="D987" s="12" t="n"/>
      <c r="E987" s="12" t="n"/>
      <c r="F987" s="12" t="n"/>
      <c r="G987" s="12" t="n"/>
      <c r="H987" s="11" t="n"/>
      <c r="I987" s="12" t="n"/>
      <c r="J987" s="12" t="n"/>
      <c r="K987" s="12" t="n"/>
      <c r="L987" s="13">
        <f>OR(E987="Pedido",E987="Modificación",E987="Anulación")</f>
        <v/>
      </c>
      <c r="M987" s="13">
        <f>AND(L987,F987="Sin intervención")</f>
        <v/>
      </c>
      <c r="N987" s="13">
        <f>AND(L987,OR(F987="Revisado y grabado",F987="En espera",F987="No grabado"))</f>
        <v/>
      </c>
      <c r="O987" s="13">
        <f>AND(L987,OR(F987="Sin intervención",F987="Revisado y grabado"))</f>
        <v/>
      </c>
      <c r="P987" s="13">
        <f>AND(O987,ISNUMBER(A987),ISNUMBER(H987),N(H987)&gt;=N(A987))</f>
        <v/>
      </c>
      <c r="Q987" s="13">
        <f>AND(O987,J987="Sí")</f>
        <v/>
      </c>
      <c r="R987" s="13">
        <f>AND(S987,OR(E987="",AND(L987,F987="")))</f>
        <v/>
      </c>
      <c r="S987" s="13">
        <f>COUNTA(A987:K987)&gt;0</f>
        <v/>
      </c>
    </row>
    <row r="988">
      <c r="A988" s="11" t="n"/>
      <c r="B988" s="12" t="n"/>
      <c r="C988" s="12" t="n"/>
      <c r="D988" s="12" t="n"/>
      <c r="E988" s="12" t="n"/>
      <c r="F988" s="12" t="n"/>
      <c r="G988" s="12" t="n"/>
      <c r="H988" s="11" t="n"/>
      <c r="I988" s="12" t="n"/>
      <c r="J988" s="12" t="n"/>
      <c r="K988" s="12" t="n"/>
      <c r="L988" s="13">
        <f>OR(E988="Pedido",E988="Modificación",E988="Anulación")</f>
        <v/>
      </c>
      <c r="M988" s="13">
        <f>AND(L988,F988="Sin intervención")</f>
        <v/>
      </c>
      <c r="N988" s="13">
        <f>AND(L988,OR(F988="Revisado y grabado",F988="En espera",F988="No grabado"))</f>
        <v/>
      </c>
      <c r="O988" s="13">
        <f>AND(L988,OR(F988="Sin intervención",F988="Revisado y grabado"))</f>
        <v/>
      </c>
      <c r="P988" s="13">
        <f>AND(O988,ISNUMBER(A988),ISNUMBER(H988),N(H988)&gt;=N(A988))</f>
        <v/>
      </c>
      <c r="Q988" s="13">
        <f>AND(O988,J988="Sí")</f>
        <v/>
      </c>
      <c r="R988" s="13">
        <f>AND(S988,OR(E988="",AND(L988,F988="")))</f>
        <v/>
      </c>
      <c r="S988" s="13">
        <f>COUNTA(A988:K988)&gt;0</f>
        <v/>
      </c>
    </row>
    <row r="989">
      <c r="A989" s="11" t="n"/>
      <c r="B989" s="12" t="n"/>
      <c r="C989" s="12" t="n"/>
      <c r="D989" s="12" t="n"/>
      <c r="E989" s="12" t="n"/>
      <c r="F989" s="12" t="n"/>
      <c r="G989" s="12" t="n"/>
      <c r="H989" s="11" t="n"/>
      <c r="I989" s="12" t="n"/>
      <c r="J989" s="12" t="n"/>
      <c r="K989" s="12" t="n"/>
      <c r="L989" s="13">
        <f>OR(E989="Pedido",E989="Modificación",E989="Anulación")</f>
        <v/>
      </c>
      <c r="M989" s="13">
        <f>AND(L989,F989="Sin intervención")</f>
        <v/>
      </c>
      <c r="N989" s="13">
        <f>AND(L989,OR(F989="Revisado y grabado",F989="En espera",F989="No grabado"))</f>
        <v/>
      </c>
      <c r="O989" s="13">
        <f>AND(L989,OR(F989="Sin intervención",F989="Revisado y grabado"))</f>
        <v/>
      </c>
      <c r="P989" s="13">
        <f>AND(O989,ISNUMBER(A989),ISNUMBER(H989),N(H989)&gt;=N(A989))</f>
        <v/>
      </c>
      <c r="Q989" s="13">
        <f>AND(O989,J989="Sí")</f>
        <v/>
      </c>
      <c r="R989" s="13">
        <f>AND(S989,OR(E989="",AND(L989,F989="")))</f>
        <v/>
      </c>
      <c r="S989" s="13">
        <f>COUNTA(A989:K989)&gt;0</f>
        <v/>
      </c>
    </row>
    <row r="990">
      <c r="A990" s="11" t="n"/>
      <c r="B990" s="12" t="n"/>
      <c r="C990" s="12" t="n"/>
      <c r="D990" s="12" t="n"/>
      <c r="E990" s="12" t="n"/>
      <c r="F990" s="12" t="n"/>
      <c r="G990" s="12" t="n"/>
      <c r="H990" s="11" t="n"/>
      <c r="I990" s="12" t="n"/>
      <c r="J990" s="12" t="n"/>
      <c r="K990" s="12" t="n"/>
      <c r="L990" s="13">
        <f>OR(E990="Pedido",E990="Modificación",E990="Anulación")</f>
        <v/>
      </c>
      <c r="M990" s="13">
        <f>AND(L990,F990="Sin intervención")</f>
        <v/>
      </c>
      <c r="N990" s="13">
        <f>AND(L990,OR(F990="Revisado y grabado",F990="En espera",F990="No grabado"))</f>
        <v/>
      </c>
      <c r="O990" s="13">
        <f>AND(L990,OR(F990="Sin intervención",F990="Revisado y grabado"))</f>
        <v/>
      </c>
      <c r="P990" s="13">
        <f>AND(O990,ISNUMBER(A990),ISNUMBER(H990),N(H990)&gt;=N(A990))</f>
        <v/>
      </c>
      <c r="Q990" s="13">
        <f>AND(O990,J990="Sí")</f>
        <v/>
      </c>
      <c r="R990" s="13">
        <f>AND(S990,OR(E990="",AND(L990,F990="")))</f>
        <v/>
      </c>
      <c r="S990" s="13">
        <f>COUNTA(A990:K990)&gt;0</f>
        <v/>
      </c>
    </row>
    <row r="991">
      <c r="A991" s="11" t="n"/>
      <c r="B991" s="12" t="n"/>
      <c r="C991" s="12" t="n"/>
      <c r="D991" s="12" t="n"/>
      <c r="E991" s="12" t="n"/>
      <c r="F991" s="12" t="n"/>
      <c r="G991" s="12" t="n"/>
      <c r="H991" s="11" t="n"/>
      <c r="I991" s="12" t="n"/>
      <c r="J991" s="12" t="n"/>
      <c r="K991" s="12" t="n"/>
      <c r="L991" s="13">
        <f>OR(E991="Pedido",E991="Modificación",E991="Anulación")</f>
        <v/>
      </c>
      <c r="M991" s="13">
        <f>AND(L991,F991="Sin intervención")</f>
        <v/>
      </c>
      <c r="N991" s="13">
        <f>AND(L991,OR(F991="Revisado y grabado",F991="En espera",F991="No grabado"))</f>
        <v/>
      </c>
      <c r="O991" s="13">
        <f>AND(L991,OR(F991="Sin intervención",F991="Revisado y grabado"))</f>
        <v/>
      </c>
      <c r="P991" s="13">
        <f>AND(O991,ISNUMBER(A991),ISNUMBER(H991),N(H991)&gt;=N(A991))</f>
        <v/>
      </c>
      <c r="Q991" s="13">
        <f>AND(O991,J991="Sí")</f>
        <v/>
      </c>
      <c r="R991" s="13">
        <f>AND(S991,OR(E991="",AND(L991,F991="")))</f>
        <v/>
      </c>
      <c r="S991" s="13">
        <f>COUNTA(A991:K991)&gt;0</f>
        <v/>
      </c>
    </row>
    <row r="992">
      <c r="A992" s="11" t="n"/>
      <c r="B992" s="12" t="n"/>
      <c r="C992" s="12" t="n"/>
      <c r="D992" s="12" t="n"/>
      <c r="E992" s="12" t="n"/>
      <c r="F992" s="12" t="n"/>
      <c r="G992" s="12" t="n"/>
      <c r="H992" s="11" t="n"/>
      <c r="I992" s="12" t="n"/>
      <c r="J992" s="12" t="n"/>
      <c r="K992" s="12" t="n"/>
      <c r="L992" s="13">
        <f>OR(E992="Pedido",E992="Modificación",E992="Anulación")</f>
        <v/>
      </c>
      <c r="M992" s="13">
        <f>AND(L992,F992="Sin intervención")</f>
        <v/>
      </c>
      <c r="N992" s="13">
        <f>AND(L992,OR(F992="Revisado y grabado",F992="En espera",F992="No grabado"))</f>
        <v/>
      </c>
      <c r="O992" s="13">
        <f>AND(L992,OR(F992="Sin intervención",F992="Revisado y grabado"))</f>
        <v/>
      </c>
      <c r="P992" s="13">
        <f>AND(O992,ISNUMBER(A992),ISNUMBER(H992),N(H992)&gt;=N(A992))</f>
        <v/>
      </c>
      <c r="Q992" s="13">
        <f>AND(O992,J992="Sí")</f>
        <v/>
      </c>
      <c r="R992" s="13">
        <f>AND(S992,OR(E992="",AND(L992,F992="")))</f>
        <v/>
      </c>
      <c r="S992" s="13">
        <f>COUNTA(A992:K992)&gt;0</f>
        <v/>
      </c>
    </row>
    <row r="993">
      <c r="A993" s="11" t="n"/>
      <c r="B993" s="12" t="n"/>
      <c r="C993" s="12" t="n"/>
      <c r="D993" s="12" t="n"/>
      <c r="E993" s="12" t="n"/>
      <c r="F993" s="12" t="n"/>
      <c r="G993" s="12" t="n"/>
      <c r="H993" s="11" t="n"/>
      <c r="I993" s="12" t="n"/>
      <c r="J993" s="12" t="n"/>
      <c r="K993" s="12" t="n"/>
      <c r="L993" s="13">
        <f>OR(E993="Pedido",E993="Modificación",E993="Anulación")</f>
        <v/>
      </c>
      <c r="M993" s="13">
        <f>AND(L993,F993="Sin intervención")</f>
        <v/>
      </c>
      <c r="N993" s="13">
        <f>AND(L993,OR(F993="Revisado y grabado",F993="En espera",F993="No grabado"))</f>
        <v/>
      </c>
      <c r="O993" s="13">
        <f>AND(L993,OR(F993="Sin intervención",F993="Revisado y grabado"))</f>
        <v/>
      </c>
      <c r="P993" s="13">
        <f>AND(O993,ISNUMBER(A993),ISNUMBER(H993),N(H993)&gt;=N(A993))</f>
        <v/>
      </c>
      <c r="Q993" s="13">
        <f>AND(O993,J993="Sí")</f>
        <v/>
      </c>
      <c r="R993" s="13">
        <f>AND(S993,OR(E993="",AND(L993,F993="")))</f>
        <v/>
      </c>
      <c r="S993" s="13">
        <f>COUNTA(A993:K993)&gt;0</f>
        <v/>
      </c>
    </row>
    <row r="994">
      <c r="A994" s="11" t="n"/>
      <c r="B994" s="12" t="n"/>
      <c r="C994" s="12" t="n"/>
      <c r="D994" s="12" t="n"/>
      <c r="E994" s="12" t="n"/>
      <c r="F994" s="12" t="n"/>
      <c r="G994" s="12" t="n"/>
      <c r="H994" s="11" t="n"/>
      <c r="I994" s="12" t="n"/>
      <c r="J994" s="12" t="n"/>
      <c r="K994" s="12" t="n"/>
      <c r="L994" s="13">
        <f>OR(E994="Pedido",E994="Modificación",E994="Anulación")</f>
        <v/>
      </c>
      <c r="M994" s="13">
        <f>AND(L994,F994="Sin intervención")</f>
        <v/>
      </c>
      <c r="N994" s="13">
        <f>AND(L994,OR(F994="Revisado y grabado",F994="En espera",F994="No grabado"))</f>
        <v/>
      </c>
      <c r="O994" s="13">
        <f>AND(L994,OR(F994="Sin intervención",F994="Revisado y grabado"))</f>
        <v/>
      </c>
      <c r="P994" s="13">
        <f>AND(O994,ISNUMBER(A994),ISNUMBER(H994),N(H994)&gt;=N(A994))</f>
        <v/>
      </c>
      <c r="Q994" s="13">
        <f>AND(O994,J994="Sí")</f>
        <v/>
      </c>
      <c r="R994" s="13">
        <f>AND(S994,OR(E994="",AND(L994,F994="")))</f>
        <v/>
      </c>
      <c r="S994" s="13">
        <f>COUNTA(A994:K994)&gt;0</f>
        <v/>
      </c>
    </row>
    <row r="995">
      <c r="A995" s="11" t="n"/>
      <c r="B995" s="12" t="n"/>
      <c r="C995" s="12" t="n"/>
      <c r="D995" s="12" t="n"/>
      <c r="E995" s="12" t="n"/>
      <c r="F995" s="12" t="n"/>
      <c r="G995" s="12" t="n"/>
      <c r="H995" s="11" t="n"/>
      <c r="I995" s="12" t="n"/>
      <c r="J995" s="12" t="n"/>
      <c r="K995" s="12" t="n"/>
      <c r="L995" s="13">
        <f>OR(E995="Pedido",E995="Modificación",E995="Anulación")</f>
        <v/>
      </c>
      <c r="M995" s="13">
        <f>AND(L995,F995="Sin intervención")</f>
        <v/>
      </c>
      <c r="N995" s="13">
        <f>AND(L995,OR(F995="Revisado y grabado",F995="En espera",F995="No grabado"))</f>
        <v/>
      </c>
      <c r="O995" s="13">
        <f>AND(L995,OR(F995="Sin intervención",F995="Revisado y grabado"))</f>
        <v/>
      </c>
      <c r="P995" s="13">
        <f>AND(O995,ISNUMBER(A995),ISNUMBER(H995),N(H995)&gt;=N(A995))</f>
        <v/>
      </c>
      <c r="Q995" s="13">
        <f>AND(O995,J995="Sí")</f>
        <v/>
      </c>
      <c r="R995" s="13">
        <f>AND(S995,OR(E995="",AND(L995,F995="")))</f>
        <v/>
      </c>
      <c r="S995" s="13">
        <f>COUNTA(A995:K995)&gt;0</f>
        <v/>
      </c>
    </row>
    <row r="996">
      <c r="A996" s="11" t="n"/>
      <c r="B996" s="12" t="n"/>
      <c r="C996" s="12" t="n"/>
      <c r="D996" s="12" t="n"/>
      <c r="E996" s="12" t="n"/>
      <c r="F996" s="12" t="n"/>
      <c r="G996" s="12" t="n"/>
      <c r="H996" s="11" t="n"/>
      <c r="I996" s="12" t="n"/>
      <c r="J996" s="12" t="n"/>
      <c r="K996" s="12" t="n"/>
      <c r="L996" s="13">
        <f>OR(E996="Pedido",E996="Modificación",E996="Anulación")</f>
        <v/>
      </c>
      <c r="M996" s="13">
        <f>AND(L996,F996="Sin intervención")</f>
        <v/>
      </c>
      <c r="N996" s="13">
        <f>AND(L996,OR(F996="Revisado y grabado",F996="En espera",F996="No grabado"))</f>
        <v/>
      </c>
      <c r="O996" s="13">
        <f>AND(L996,OR(F996="Sin intervención",F996="Revisado y grabado"))</f>
        <v/>
      </c>
      <c r="P996" s="13">
        <f>AND(O996,ISNUMBER(A996),ISNUMBER(H996),N(H996)&gt;=N(A996))</f>
        <v/>
      </c>
      <c r="Q996" s="13">
        <f>AND(O996,J996="Sí")</f>
        <v/>
      </c>
      <c r="R996" s="13">
        <f>AND(S996,OR(E996="",AND(L996,F996="")))</f>
        <v/>
      </c>
      <c r="S996" s="13">
        <f>COUNTA(A996:K996)&gt;0</f>
        <v/>
      </c>
    </row>
    <row r="997">
      <c r="A997" s="11" t="n"/>
      <c r="B997" s="12" t="n"/>
      <c r="C997" s="12" t="n"/>
      <c r="D997" s="12" t="n"/>
      <c r="E997" s="12" t="n"/>
      <c r="F997" s="12" t="n"/>
      <c r="G997" s="12" t="n"/>
      <c r="H997" s="11" t="n"/>
      <c r="I997" s="12" t="n"/>
      <c r="J997" s="12" t="n"/>
      <c r="K997" s="12" t="n"/>
      <c r="L997" s="13">
        <f>OR(E997="Pedido",E997="Modificación",E997="Anulación")</f>
        <v/>
      </c>
      <c r="M997" s="13">
        <f>AND(L997,F997="Sin intervención")</f>
        <v/>
      </c>
      <c r="N997" s="13">
        <f>AND(L997,OR(F997="Revisado y grabado",F997="En espera",F997="No grabado"))</f>
        <v/>
      </c>
      <c r="O997" s="13">
        <f>AND(L997,OR(F997="Sin intervención",F997="Revisado y grabado"))</f>
        <v/>
      </c>
      <c r="P997" s="13">
        <f>AND(O997,ISNUMBER(A997),ISNUMBER(H997),N(H997)&gt;=N(A997))</f>
        <v/>
      </c>
      <c r="Q997" s="13">
        <f>AND(O997,J997="Sí")</f>
        <v/>
      </c>
      <c r="R997" s="13">
        <f>AND(S997,OR(E997="",AND(L997,F997="")))</f>
        <v/>
      </c>
      <c r="S997" s="13">
        <f>COUNTA(A997:K997)&gt;0</f>
        <v/>
      </c>
    </row>
    <row r="998">
      <c r="A998" s="11" t="n"/>
      <c r="B998" s="12" t="n"/>
      <c r="C998" s="12" t="n"/>
      <c r="D998" s="12" t="n"/>
      <c r="E998" s="12" t="n"/>
      <c r="F998" s="12" t="n"/>
      <c r="G998" s="12" t="n"/>
      <c r="H998" s="11" t="n"/>
      <c r="I998" s="12" t="n"/>
      <c r="J998" s="12" t="n"/>
      <c r="K998" s="12" t="n"/>
      <c r="L998" s="13">
        <f>OR(E998="Pedido",E998="Modificación",E998="Anulación")</f>
        <v/>
      </c>
      <c r="M998" s="13">
        <f>AND(L998,F998="Sin intervención")</f>
        <v/>
      </c>
      <c r="N998" s="13">
        <f>AND(L998,OR(F998="Revisado y grabado",F998="En espera",F998="No grabado"))</f>
        <v/>
      </c>
      <c r="O998" s="13">
        <f>AND(L998,OR(F998="Sin intervención",F998="Revisado y grabado"))</f>
        <v/>
      </c>
      <c r="P998" s="13">
        <f>AND(O998,ISNUMBER(A998),ISNUMBER(H998),N(H998)&gt;=N(A998))</f>
        <v/>
      </c>
      <c r="Q998" s="13">
        <f>AND(O998,J998="Sí")</f>
        <v/>
      </c>
      <c r="R998" s="13">
        <f>AND(S998,OR(E998="",AND(L998,F998="")))</f>
        <v/>
      </c>
      <c r="S998" s="13">
        <f>COUNTA(A998:K998)&gt;0</f>
        <v/>
      </c>
    </row>
    <row r="999">
      <c r="A999" s="11" t="n"/>
      <c r="B999" s="12" t="n"/>
      <c r="C999" s="12" t="n"/>
      <c r="D999" s="12" t="n"/>
      <c r="E999" s="12" t="n"/>
      <c r="F999" s="12" t="n"/>
      <c r="G999" s="12" t="n"/>
      <c r="H999" s="11" t="n"/>
      <c r="I999" s="12" t="n"/>
      <c r="J999" s="12" t="n"/>
      <c r="K999" s="12" t="n"/>
      <c r="L999" s="13">
        <f>OR(E999="Pedido",E999="Modificación",E999="Anulación")</f>
        <v/>
      </c>
      <c r="M999" s="13">
        <f>AND(L999,F999="Sin intervención")</f>
        <v/>
      </c>
      <c r="N999" s="13">
        <f>AND(L999,OR(F999="Revisado y grabado",F999="En espera",F999="No grabado"))</f>
        <v/>
      </c>
      <c r="O999" s="13">
        <f>AND(L999,OR(F999="Sin intervención",F999="Revisado y grabado"))</f>
        <v/>
      </c>
      <c r="P999" s="13">
        <f>AND(O999,ISNUMBER(A999),ISNUMBER(H999),N(H999)&gt;=N(A999))</f>
        <v/>
      </c>
      <c r="Q999" s="13">
        <f>AND(O999,J999="Sí")</f>
        <v/>
      </c>
      <c r="R999" s="13">
        <f>AND(S999,OR(E999="",AND(L999,F999="")))</f>
        <v/>
      </c>
      <c r="S999" s="13">
        <f>COUNTA(A999:K999)&gt;0</f>
        <v/>
      </c>
    </row>
    <row r="1000">
      <c r="A1000" s="11" t="n"/>
      <c r="B1000" s="12" t="n"/>
      <c r="C1000" s="12" t="n"/>
      <c r="D1000" s="12" t="n"/>
      <c r="E1000" s="12" t="n"/>
      <c r="F1000" s="12" t="n"/>
      <c r="G1000" s="12" t="n"/>
      <c r="H1000" s="11" t="n"/>
      <c r="I1000" s="12" t="n"/>
      <c r="J1000" s="12" t="n"/>
      <c r="K1000" s="12" t="n"/>
      <c r="L1000" s="13">
        <f>OR(E1000="Pedido",E1000="Modificación",E1000="Anulación")</f>
        <v/>
      </c>
      <c r="M1000" s="13">
        <f>AND(L1000,F1000="Sin intervención")</f>
        <v/>
      </c>
      <c r="N1000" s="13">
        <f>AND(L1000,OR(F1000="Revisado y grabado",F1000="En espera",F1000="No grabado"))</f>
        <v/>
      </c>
      <c r="O1000" s="13">
        <f>AND(L1000,OR(F1000="Sin intervención",F1000="Revisado y grabado"))</f>
        <v/>
      </c>
      <c r="P1000" s="13">
        <f>AND(O1000,ISNUMBER(A1000),ISNUMBER(H1000),N(H1000)&gt;=N(A1000))</f>
        <v/>
      </c>
      <c r="Q1000" s="13">
        <f>AND(O1000,J1000="Sí")</f>
        <v/>
      </c>
      <c r="R1000" s="13">
        <f>AND(S1000,OR(E1000="",AND(L1000,F1000="")))</f>
        <v/>
      </c>
      <c r="S1000" s="13">
        <f>COUNTA(A1000:K1000)&gt;0</f>
        <v/>
      </c>
    </row>
    <row r="1001">
      <c r="A1001" s="11" t="n"/>
      <c r="B1001" s="12" t="n"/>
      <c r="C1001" s="12" t="n"/>
      <c r="D1001" s="12" t="n"/>
      <c r="E1001" s="12" t="n"/>
      <c r="F1001" s="12" t="n"/>
      <c r="G1001" s="12" t="n"/>
      <c r="H1001" s="11" t="n"/>
      <c r="I1001" s="12" t="n"/>
      <c r="J1001" s="12" t="n"/>
      <c r="K1001" s="12" t="n"/>
      <c r="L1001" s="13">
        <f>OR(E1001="Pedido",E1001="Modificación",E1001="Anulación")</f>
        <v/>
      </c>
      <c r="M1001" s="13">
        <f>AND(L1001,F1001="Sin intervención")</f>
        <v/>
      </c>
      <c r="N1001" s="13">
        <f>AND(L1001,OR(F1001="Revisado y grabado",F1001="En espera",F1001="No grabado"))</f>
        <v/>
      </c>
      <c r="O1001" s="13">
        <f>AND(L1001,OR(F1001="Sin intervención",F1001="Revisado y grabado"))</f>
        <v/>
      </c>
      <c r="P1001" s="13">
        <f>AND(O1001,ISNUMBER(A1001),ISNUMBER(H1001),N(H1001)&gt;=N(A1001))</f>
        <v/>
      </c>
      <c r="Q1001" s="13">
        <f>AND(O1001,J1001="Sí")</f>
        <v/>
      </c>
      <c r="R1001" s="13">
        <f>AND(S1001,OR(E1001="",AND(L1001,F1001="")))</f>
        <v/>
      </c>
      <c r="S1001" s="13">
        <f>COUNTA(A1001:K1001)&gt;0</f>
        <v/>
      </c>
    </row>
    <row r="1002">
      <c r="A1002" s="11" t="n"/>
      <c r="B1002" s="12" t="n"/>
      <c r="C1002" s="12" t="n"/>
      <c r="D1002" s="12" t="n"/>
      <c r="E1002" s="12" t="n"/>
      <c r="F1002" s="12" t="n"/>
      <c r="G1002" s="12" t="n"/>
      <c r="H1002" s="11" t="n"/>
      <c r="I1002" s="12" t="n"/>
      <c r="J1002" s="12" t="n"/>
      <c r="K1002" s="12" t="n"/>
      <c r="L1002" s="13">
        <f>OR(E1002="Pedido",E1002="Modificación",E1002="Anulación")</f>
        <v/>
      </c>
      <c r="M1002" s="13">
        <f>AND(L1002,F1002="Sin intervención")</f>
        <v/>
      </c>
      <c r="N1002" s="13">
        <f>AND(L1002,OR(F1002="Revisado y grabado",F1002="En espera",F1002="No grabado"))</f>
        <v/>
      </c>
      <c r="O1002" s="13">
        <f>AND(L1002,OR(F1002="Sin intervención",F1002="Revisado y grabado"))</f>
        <v/>
      </c>
      <c r="P1002" s="13">
        <f>AND(O1002,ISNUMBER(A1002),ISNUMBER(H1002),N(H1002)&gt;=N(A1002))</f>
        <v/>
      </c>
      <c r="Q1002" s="13">
        <f>AND(O1002,J1002="Sí")</f>
        <v/>
      </c>
      <c r="R1002" s="13">
        <f>AND(S1002,OR(E1002="",AND(L1002,F1002="")))</f>
        <v/>
      </c>
      <c r="S1002" s="13">
        <f>COUNTA(A1002:K1002)&gt;0</f>
        <v/>
      </c>
    </row>
    <row r="1003">
      <c r="A1003" s="11" t="n"/>
      <c r="B1003" s="12" t="n"/>
      <c r="C1003" s="12" t="n"/>
      <c r="D1003" s="12" t="n"/>
      <c r="E1003" s="12" t="n"/>
      <c r="F1003" s="12" t="n"/>
      <c r="G1003" s="12" t="n"/>
      <c r="H1003" s="11" t="n"/>
      <c r="I1003" s="12" t="n"/>
      <c r="J1003" s="12" t="n"/>
      <c r="K1003" s="12" t="n"/>
      <c r="L1003" s="13">
        <f>OR(E1003="Pedido",E1003="Modificación",E1003="Anulación")</f>
        <v/>
      </c>
      <c r="M1003" s="13">
        <f>AND(L1003,F1003="Sin intervención")</f>
        <v/>
      </c>
      <c r="N1003" s="13">
        <f>AND(L1003,OR(F1003="Revisado y grabado",F1003="En espera",F1003="No grabado"))</f>
        <v/>
      </c>
      <c r="O1003" s="13">
        <f>AND(L1003,OR(F1003="Sin intervención",F1003="Revisado y grabado"))</f>
        <v/>
      </c>
      <c r="P1003" s="13">
        <f>AND(O1003,ISNUMBER(A1003),ISNUMBER(H1003),N(H1003)&gt;=N(A1003))</f>
        <v/>
      </c>
      <c r="Q1003" s="13">
        <f>AND(O1003,J1003="Sí")</f>
        <v/>
      </c>
      <c r="R1003" s="13">
        <f>AND(S1003,OR(E1003="",AND(L1003,F1003="")))</f>
        <v/>
      </c>
      <c r="S1003" s="13">
        <f>COUNTA(A1003:K1003)&gt;0</f>
        <v/>
      </c>
    </row>
    <row r="1004">
      <c r="A1004" s="11" t="n"/>
      <c r="B1004" s="12" t="n"/>
      <c r="C1004" s="12" t="n"/>
      <c r="D1004" s="12" t="n"/>
      <c r="E1004" s="12" t="n"/>
      <c r="F1004" s="12" t="n"/>
      <c r="G1004" s="12" t="n"/>
      <c r="H1004" s="11" t="n"/>
      <c r="I1004" s="12" t="n"/>
      <c r="J1004" s="12" t="n"/>
      <c r="K1004" s="12" t="n"/>
      <c r="L1004" s="13">
        <f>OR(E1004="Pedido",E1004="Modificación",E1004="Anulación")</f>
        <v/>
      </c>
      <c r="M1004" s="13">
        <f>AND(L1004,F1004="Sin intervención")</f>
        <v/>
      </c>
      <c r="N1004" s="13">
        <f>AND(L1004,OR(F1004="Revisado y grabado",F1004="En espera",F1004="No grabado"))</f>
        <v/>
      </c>
      <c r="O1004" s="13">
        <f>AND(L1004,OR(F1004="Sin intervención",F1004="Revisado y grabado"))</f>
        <v/>
      </c>
      <c r="P1004" s="13">
        <f>AND(O1004,ISNUMBER(A1004),ISNUMBER(H1004),N(H1004)&gt;=N(A1004))</f>
        <v/>
      </c>
      <c r="Q1004" s="13">
        <f>AND(O1004,J1004="Sí")</f>
        <v/>
      </c>
      <c r="R1004" s="13">
        <f>AND(S1004,OR(E1004="",AND(L1004,F1004="")))</f>
        <v/>
      </c>
      <c r="S1004" s="13">
        <f>COUNTA(A1004:K1004)&gt;0</f>
        <v/>
      </c>
    </row>
  </sheetData>
  <conditionalFormatting sqref="R5:R1004">
    <cfRule type="expression" priority="1" dxfId="0">
      <formula>R5=TRUE</formula>
    </cfRule>
  </conditionalFormatting>
  <dataValidations count="5">
    <dataValidation sqref="B5:B1004" showDropDown="0" showInputMessage="0" showErrorMessage="0" allowBlank="1" type="list">
      <formula1>"EDI,Portal,PDF por correo,Hoja de cálculo por correo,Texto del correo,Escaneo o fax,WhatsApp o mensajería,Teléfono,Otro"</formula1>
    </dataValidation>
    <dataValidation sqref="E5:E1004" showDropDown="0" showInputMessage="0" showErrorMessage="0" allowBlank="1" type="list">
      <formula1>"Pedido,Modificación,Anulación,No es un pedido"</formula1>
    </dataValidation>
    <dataValidation sqref="F5:F1004" showDropDown="0" showInputMessage="0" showErrorMessage="0" allowBlank="1" type="list">
      <formula1>"Sin intervención,Revisado y grabado,En espera,No grabado"</formula1>
    </dataValidation>
    <dataValidation sqref="G5:G1004" showDropDown="0" showInputMessage="0" showErrorMessage="0" allowBlank="1" type="list">
      <formula1>"Cliente,Dirección de entrega,Artículo,Unidad o formato,Precio,Descuento,Riesgo o crédito,Fecha,Pedido repetido,Cantidad,Ilegible,Otro"</formula1>
    </dataValidation>
    <dataValidation sqref="J5:J1004" showDropDown="0" showInputMessage="0" showErrorMessage="0" allowBlank="1" type="list">
      <formula1>"Sí,No"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4" t="inlineStr">
        <is>
          <t>Registro de pedidos recibidos: tasa sin intervención, retenciones por motivo, plazo de grabación</t>
        </is>
      </c>
    </row>
    <row r="2">
      <c r="A2" s="15" t="inlineStr">
        <is>
          <t>1. Una fila por mensaje que llegó a administración de ventas en el periodo, sea lo que sea: un fichero EDI, un pedido tecleado en su portal, un correo con un PDF, una hoja de cálculo o el pedido en el propio texto, un escaneo, un WhatsApp. Anote también los que resultan no ser pedidos (Tipo = No es un pedido): son la prueba de que no se ha perdido nada.</t>
        </is>
      </c>
    </row>
    <row r="3">
      <c r="A3" s="15" t="inlineStr">
        <is>
          <t>2. Tipo: Pedido, Modificación (una nueva versión de un pedido que ya tiene), Anulación, o No es un pedido (una confirmación de entrega, un aviso de rotura de stock, una petición de precio, spam).</t>
        </is>
      </c>
    </row>
    <row r="4">
      <c r="A4" s="15" t="inlineStr">
        <is>
          <t>3. Resultado, para pedidos, modificaciones y anulaciones: Sin intervención cuando llegó al ERP sin que una persona actuara; Revisado y grabado cuando una persona lo comprobó, corrigió o liberó; En espera mientras está retenido y nadie ha decidido; No grabado cuando una persona decidió que no debía entrar (un duplicado, una petición anulada).</t>
        </is>
      </c>
    </row>
    <row r="5">
      <c r="A5" s="15" t="inlineStr">
        <is>
          <t>4. Primera comprobación fallida: la primera de sus comprobaciones que retuvo el pedido (cliente, dirección de entrega, artículo, unidad o formato, precio, descuento, riesgo o crédito, fecha, pedido repetido, cantidad, ilegible, otro). Anote la comprobación, no un comentario, para poder contar los motivos.</t>
        </is>
      </c>
    </row>
    <row r="6">
      <c r="A6" s="15" t="inlineStr">
        <is>
          <t>5. Recibido es cuando llegó el mensaje (la hora de recepción del correo, la del fichero EDI). Grabado en el ERP es cuando se creó el pedido de venta (o su borrador). Minutos de una persona es el tiempo que alguien dedicó a ese pedido, llamadas al cliente incluidas.</t>
        </is>
      </c>
    </row>
    <row r="7">
      <c r="A7" s="15" t="inlineStr">
        <is>
          <t>6. Corregido tras grabarlo: Sí cuando el pedido grabado tuvo que modificarse o abonarse porque la grabación estaba mal, no porque el cliente cambiara de opinión.</t>
        </is>
      </c>
    </row>
    <row r="8">
      <c r="A8" s="15" t="inlineStr">
        <is>
          <t>7. El Resumen cuenta pedidos, nunca líneas ni mensajes. Tasa sin intervención = pedidos sin intervención / todos los pedidos recibidos, en espera y no grabados incluidos. Tasa de retención = pedidos en los que actuó una persona / todos los pedidos. Las dos medianas van por separado: una mediana conjunta esconde lo que esperan los pedidos retenidos.</t>
        </is>
      </c>
    </row>
    <row r="9">
      <c r="A9" s="15" t="inlineStr">
        <is>
          <t>8. Los mensajes sin resultado deben ser 0 al cierre de cada periodo. Si no, puede haber un pedido perdido.</t>
        </is>
      </c>
    </row>
    <row r="10">
      <c r="A10" s="15" t="inlineStr">
        <is>
          <t>Nada en este fichero es una cifra de Mirage ni una referencia de mercado: cada fila es suya. Las definiciones son la práctica recomendada que describe la guía.</t>
        </is>
      </c>
    </row>
    <row r="11">
      <c r="A11" s="15" t="inlineStr">
        <is>
          <t>Mirage lee los pedidos que llegan por correo y en PDF, aplica estas comprobaciones y graba el pedido en el ERP, reteniendo lo que no puede confirmar: miragemetrics.com/es/manufacturing/sales-order-automation</t>
        </is>
      </c>
    </row>
    <row r="13">
      <c r="A13" s="2" t="inlineStr">
        <is>
          <t>Plantilla gratuita de Mirage Metrics, miragemetrics.com/es/guides/automatizar-pedidos. Uso y adaptación libres.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Mirage Metrics</dc:creator>
  <dc:title>Registro de pedidos recibidos y tasa sin intervención</dc:title>
  <dcterms:created xsi:type="dcterms:W3CDTF">2026-10-30T13:14:42Z</dcterms:created>
  <dcterms:modified xsi:type="dcterms:W3CDTF">2026-10-30T13:14:43Z</dcterms:modified>
</cp:coreProperties>
</file>